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" sheetId="1" r:id="rId1"/>
  </sheets>
  <definedNames>
    <definedName name="Z_389D9002_B159_466B_9DF6_B698B38C0892_.wvu.PrintTitles" localSheetId="0" hidden="1">'Доходы 2016'!$8:$8</definedName>
    <definedName name="Z_389D9002_B159_466B_9DF6_B698B38C0892_.wvu.Rows" localSheetId="0" hidden="1">'Доходы 2016'!#REF!,'Доходы 2016'!$13:$15,'Доходы 2016'!$24:$25,'Доходы 2016'!$51:$51,'Доходы 2016'!#REF!,'Доходы 2016'!#REF!</definedName>
    <definedName name="_xlnm.Print_Titles" localSheetId="0">'Доходы 2016'!$8:$8</definedName>
    <definedName name="_xlnm.Print_Area" localSheetId="0">'Доходы 2016'!$A$1:$E$116</definedName>
  </definedNames>
  <calcPr fullCalcOnLoad="1"/>
</workbook>
</file>

<file path=xl/sharedStrings.xml><?xml version="1.0" encoding="utf-8"?>
<sst xmlns="http://schemas.openxmlformats.org/spreadsheetml/2006/main" count="219" uniqueCount="214">
  <si>
    <t>000 2 02 02999 04 0000 151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</si>
  <si>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</si>
  <si>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</si>
  <si>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</si>
  <si>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</si>
  <si>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</si>
  <si>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</si>
  <si>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</si>
  <si>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</si>
  <si>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</si>
  <si>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</si>
  <si>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</si>
  <si>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</si>
  <si>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</si>
  <si>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</si>
  <si>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</si>
  <si>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</si>
  <si>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</si>
  <si>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</si>
  <si>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</si>
  <si>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</si>
  <si>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</si>
  <si>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</si>
  <si>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</si>
  <si>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</si>
  <si>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</si>
  <si>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</si>
  <si>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</si>
  <si>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</si>
  <si>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</si>
  <si>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</si>
  <si>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</si>
  <si>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</si>
  <si>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</si>
  <si>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</si>
  <si>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</si>
  <si>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</si>
  <si>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</si>
  <si>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</si>
  <si>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</si>
  <si>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</si>
  <si>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</si>
  <si>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</si>
  <si>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</si>
  <si>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</si>
  <si>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</si>
  <si>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</si>
  <si>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</si>
  <si>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</si>
  <si>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</si>
  <si>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</si>
  <si>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</si>
  <si>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</si>
  <si>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</si>
  <si>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</si>
  <si>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</si>
  <si>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</si>
  <si>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</si>
  <si>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</si>
  <si>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</si>
  <si>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</si>
  <si>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</si>
  <si>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</si>
  <si>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</si>
  <si>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</si>
  <si>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</si>
  <si>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</si>
  <si>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</si>
  <si>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</si>
  <si>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</si>
  <si>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</si>
  <si>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</si>
  <si>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</si>
  <si>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</si>
  <si>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</si>
  <si>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</si>
  <si>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</si>
  <si>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</si>
  <si>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</si>
  <si>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</si>
  <si>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</si>
  <si>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</si>
  <si>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</si>
  <si>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</si>
  <si>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</si>
  <si>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</si>
  <si>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</si>
  <si>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</si>
  <si>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</si>
  <si>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</si>
  <si>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</si>
  <si>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</si>
  <si>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</si>
  <si>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</si>
  <si>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</si>
  <si>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</si>
  <si>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</si>
  <si>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</si>
  <si>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</si>
  <si>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</si>
  <si>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</si>
  <si>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</si>
  <si>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</si>
  <si>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</si>
  <si>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</si>
  <si>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</si>
  <si>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</si>
  <si>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</si>
  <si>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</si>
  <si>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</si>
  <si>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</si>
  <si>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</si>
  <si>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904 2 02 02999 04 0032 151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</si>
  <si>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</si>
  <si>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</si>
  <si>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</si>
  <si>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</si>
  <si>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</si>
  <si>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</si>
  <si>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</si>
  <si>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</si>
  <si>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</si>
  <si>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</si>
  <si>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</si>
  <si>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</si>
  <si>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</si>
  <si>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Субсидии на организацию отдыха детей в каникулярное время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</si>
  <si>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</si>
  <si>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</si>
  <si>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</si>
  <si>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</si>
  <si>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</si>
  <si>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</si>
  <si>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</si>
  <si>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</si>
  <si>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</si>
  <si>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</si>
  <si>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</si>
  <si>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</si>
  <si>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</si>
  <si>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</si>
  <si>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</si>
  <si>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903 2 02 01001 04 0034 151</t>
  </si>
  <si>
    <t>903 2 02 01001 04 0035 151</t>
  </si>
  <si>
    <t>909 2 02 02077 04 0037 151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</si>
  <si>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</si>
  <si>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</si>
  <si>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904 2 02 02999 04 0038 151</t>
  </si>
  <si>
    <t>907 2 02 02999 04 0048 151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</si>
  <si>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</si>
  <si>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</si>
  <si>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907 2 02 04999 04 0029 151</t>
  </si>
  <si>
    <t>902 2 02 04999 04 0027 151</t>
  </si>
  <si>
    <t>907 2 02 04999 04 0025 151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</si>
  <si>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</si>
  <si>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</si>
  <si>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</si>
  <si>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</si>
  <si>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902 2 02 03119 04 0240 151</t>
  </si>
  <si>
    <t>000 1 13 00000 00 0000 000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</si>
  <si>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</si>
  <si>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</si>
  <si>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902 2 02 03024 04 0101 151</t>
  </si>
  <si>
    <t>902 2 02 03024 04 0111 151</t>
  </si>
  <si>
    <t>902 2 02 03024 04 0112 151</t>
  </si>
  <si>
    <t>ДОХОДЫ
бюджета ЗАТО Северск на 2016 год</t>
  </si>
  <si>
    <t xml:space="preserve">Субсидии на софинансирование расходов на формирование условий для развития предпринимательства и создания новых рабочих мест, предусмотренных в муниципальной программе (подпрограмме), содержащей мероприятия, направленные на развитие малого и среднего предпринимательства в рамках государственной программы "Развитие предпринимательства в Томской области" </t>
  </si>
  <si>
    <t>000 2 02 02999 04 0019 151</t>
  </si>
  <si>
    <t>Субвенции бюджетам городских округов на выполнение передаваемых полномочий субъектов Российской Федерации, всего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</si>
  <si>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</si>
  <si>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902 2 02 03024 04 0070 151</t>
  </si>
  <si>
    <t>902 2 02 02999 04 0052 151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</si>
  <si>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</si>
  <si>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работников муниципальных организаций дополнительного образования Томской области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</si>
  <si>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</si>
  <si>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персонала"  </t>
  </si>
  <si>
    <t xml:space="preserve">Субсидии  на достижение целевых показателей по плану мероприятий ("дорожная карта")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</si>
  <si>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r>
      <t>Субсидии на стимулирующие выплаты в муниципальных организациях дополнительного образования Томской области</t>
    </r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</si>
  <si>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</si>
  <si>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</si>
  <si>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</si>
  <si>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</si>
  <si>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</si>
  <si>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</si>
  <si>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</si>
  <si>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</si>
  <si>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Доходы от оказания платных услуг (работ) и компенсации затрат государства</t>
  </si>
  <si>
    <t>902 2 02 03024 04 0150 151</t>
  </si>
  <si>
    <t>(плюс, минус)</t>
  </si>
  <si>
    <t>Утвержд. Думой ЗАТО Северск 2016г.</t>
  </si>
  <si>
    <t>Уточн. Думой ЗАТО Северск 2016г.</t>
  </si>
  <si>
    <t xml:space="preserve"> к Решению Думы ЗАТО Северск</t>
  </si>
  <si>
    <t>953 2 02 02089 04 0004 151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</si>
  <si>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</si>
  <si>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953 2 02 02999 04 0056 151</t>
  </si>
  <si>
    <t>Субсидии 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</si>
  <si>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902 2 02 03020 04 0000 151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</si>
  <si>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</si>
  <si>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902 2 02 03119 04 0241 151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</si>
  <si>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</si>
  <si>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907 2 02 04999 04 0028 151</t>
  </si>
  <si>
    <t>Иные 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</si>
  <si>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907 2 02 04999 04 0039 151</t>
  </si>
  <si>
    <t>907 2 02 04999 04 0049 151</t>
  </si>
  <si>
    <t>Иные межбюджетные трансферты на организацию системы выявления, сопровождения одаренных детей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</si>
  <si>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</si>
  <si>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3 663 429,09»;</t>
  </si>
  <si>
    <t>от 24.12.2015 № 8/1</t>
  </si>
  <si>
    <t>«Приложение  5</t>
  </si>
  <si>
    <t>904 2 02 02999 04 0042 151</t>
  </si>
  <si>
    <t>907 2 02 02999 04 0042 151</t>
  </si>
  <si>
    <t>904 2 02 03024 04 0030 151</t>
  </si>
  <si>
    <t>907 2 02 03024 04 0030 151</t>
  </si>
  <si>
    <t>953 2 02 02009 04 0052 151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</si>
</sst>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54" applyFont="1" applyFill="1">
      <alignment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49" fontId="25" fillId="0" borderId="10" xfId="54" applyNumberFormat="1" applyFont="1" applyBorder="1" applyAlignment="1">
      <alignment horizontal="left" vertical="center"/>
      <protection/>
    </xf>
    <xf numFmtId="0" fontId="25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justify" vertical="center" wrapText="1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9" fontId="25" fillId="0" borderId="0" xfId="54" applyNumberFormat="1" applyFont="1" applyFill="1" applyAlignment="1">
      <alignment vertical="justify"/>
      <protection/>
    </xf>
    <xf numFmtId="4" fontId="27" fillId="2" borderId="10" xfId="54" applyNumberFormat="1" applyFont="1" applyFill="1" applyBorder="1" applyAlignment="1">
      <alignment horizontal="center" vertical="center"/>
      <protection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25" fillId="0" borderId="10" xfId="54" applyNumberFormat="1" applyFont="1" applyFill="1" applyBorder="1" applyAlignment="1">
      <alignment horizontal="left" vertical="center"/>
      <protection/>
    </xf>
    <xf numFmtId="0" fontId="2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75" zoomScaleSheetLayoutView="75" workbookViewId="0" topLeftCell="A1">
      <selection activeCell="I20" sqref="I20"/>
    </sheetView>
  </sheetViews>
  <sheetFormatPr defaultColWidth="8.875" defaultRowHeight="12.75" outlineLevelRow="1"/>
  <cols>
    <col min="1" max="1" width="27.125" style="5" customWidth="1"/>
    <col min="2" max="2" width="52.25390625" style="15" customWidth="1"/>
    <col min="3" max="3" width="13.875" style="2" customWidth="1"/>
    <col min="4" max="4" width="11.875" style="1" customWidth="1"/>
    <col min="5" max="5" width="14.25390625" style="1" customWidth="1"/>
    <col min="6" max="16384" width="8.875" style="1" customWidth="1"/>
  </cols>
  <sheetData>
    <row r="1" spans="1:5" ht="17.25" customHeight="1">
      <c r="A1" s="6"/>
      <c r="B1" s="34"/>
      <c r="C1" s="39" t="s">
        <v>208</v>
      </c>
      <c r="D1" s="39"/>
      <c r="E1" s="39"/>
    </row>
    <row r="2" spans="2:5" ht="17.25" customHeight="1">
      <c r="B2" s="34"/>
      <c r="C2" s="39" t="s">
        <v>191</v>
      </c>
      <c r="D2" s="39"/>
      <c r="E2" s="39"/>
    </row>
    <row r="3" spans="2:5" ht="17.25" customHeight="1">
      <c r="B3" s="34"/>
      <c r="C3" s="39" t="s">
        <v>207</v>
      </c>
      <c r="D3" s="39"/>
      <c r="E3" s="39"/>
    </row>
    <row r="4" ht="8.25" customHeight="1">
      <c r="B4" s="2"/>
    </row>
    <row r="5" spans="1:3" ht="32.25" customHeight="1">
      <c r="A5" s="41" t="s">
        <v>165</v>
      </c>
      <c r="B5" s="41"/>
      <c r="C5" s="41"/>
    </row>
    <row r="6" spans="1:5" ht="17.25" customHeight="1">
      <c r="A6" s="7"/>
      <c r="B6" s="8"/>
      <c r="C6" s="3"/>
      <c r="E6" s="3" t="s">
        <v>60</v>
      </c>
    </row>
    <row r="7" spans="1:5" ht="68.25" customHeight="1">
      <c r="A7" s="16" t="s">
        <v>17</v>
      </c>
      <c r="B7" s="16" t="s">
        <v>18</v>
      </c>
      <c r="C7" s="33" t="s">
        <v>189</v>
      </c>
      <c r="D7" s="33" t="s">
        <v>188</v>
      </c>
      <c r="E7" s="33" t="s">
        <v>190</v>
      </c>
    </row>
    <row r="8" spans="1:5" s="9" customFormat="1" ht="18" customHeight="1">
      <c r="A8" s="16">
        <v>1</v>
      </c>
      <c r="B8" s="16">
        <v>2</v>
      </c>
      <c r="C8" s="31">
        <v>3</v>
      </c>
      <c r="D8" s="31">
        <v>4</v>
      </c>
      <c r="E8" s="31">
        <v>5</v>
      </c>
    </row>
    <row r="9" spans="1:5" s="10" customFormat="1" ht="24" customHeight="1">
      <c r="A9" s="17"/>
      <c r="B9" s="18" t="s">
        <v>51</v>
      </c>
      <c r="C9" s="30">
        <f>C10+C30</f>
        <v>955449.49</v>
      </c>
      <c r="D9" s="35">
        <f>D10+D30</f>
        <v>0</v>
      </c>
      <c r="E9" s="30">
        <f>E10+E30</f>
        <v>955449.49</v>
      </c>
    </row>
    <row r="10" spans="1:5" ht="22.5" customHeight="1">
      <c r="A10" s="20"/>
      <c r="B10" s="18" t="s">
        <v>19</v>
      </c>
      <c r="C10" s="30">
        <f>C11+C12+C16+C21+C24+C26</f>
        <v>780138.92</v>
      </c>
      <c r="D10" s="35">
        <f>D11+D12+D16+D21+D24+D26</f>
        <v>0</v>
      </c>
      <c r="E10" s="30">
        <f>E11+E12+E16+E21+E24+E26</f>
        <v>780138.92</v>
      </c>
    </row>
    <row r="11" spans="1:5" ht="30.75" customHeight="1">
      <c r="A11" s="25" t="s">
        <v>78</v>
      </c>
      <c r="B11" s="21" t="s">
        <v>20</v>
      </c>
      <c r="C11" s="30">
        <v>603444</v>
      </c>
      <c r="D11" s="35"/>
      <c r="E11" s="30">
        <f>C11+D11</f>
        <v>603444</v>
      </c>
    </row>
    <row r="12" spans="1:5" ht="54" customHeight="1">
      <c r="A12" s="25" t="s">
        <v>101</v>
      </c>
      <c r="B12" s="22" t="s">
        <v>100</v>
      </c>
      <c r="C12" s="30">
        <f>SUM(C13:C15)</f>
        <v>9069.279999999999</v>
      </c>
      <c r="D12" s="30"/>
      <c r="E12" s="30">
        <f aca="true" t="shared" si="0" ref="E12:E29">C12+D12</f>
        <v>9069.279999999999</v>
      </c>
    </row>
    <row r="13" spans="1:5" ht="82.5" customHeight="1" hidden="1" outlineLevel="1">
      <c r="A13" s="25" t="s">
        <v>102</v>
      </c>
      <c r="B13" s="22" t="s">
        <v>106</v>
      </c>
      <c r="C13" s="30">
        <v>3218.02</v>
      </c>
      <c r="D13" s="30"/>
      <c r="E13" s="30">
        <f t="shared" si="0"/>
        <v>3218.02</v>
      </c>
    </row>
    <row r="14" spans="1:5" ht="97.5" customHeight="1" hidden="1" outlineLevel="1">
      <c r="A14" s="25" t="s">
        <v>103</v>
      </c>
      <c r="B14" s="22" t="s">
        <v>141</v>
      </c>
      <c r="C14" s="30">
        <v>48.89</v>
      </c>
      <c r="D14" s="30"/>
      <c r="E14" s="30">
        <f t="shared" si="0"/>
        <v>48.89</v>
      </c>
    </row>
    <row r="15" spans="1:5" ht="82.5" customHeight="1" hidden="1" outlineLevel="1">
      <c r="A15" s="25" t="s">
        <v>104</v>
      </c>
      <c r="B15" s="22" t="s">
        <v>105</v>
      </c>
      <c r="C15" s="30">
        <f>7023.67-1221.3</f>
        <v>5802.37</v>
      </c>
      <c r="D15" s="30"/>
      <c r="E15" s="30">
        <f t="shared" si="0"/>
        <v>5802.37</v>
      </c>
    </row>
    <row r="16" spans="1:5" ht="24" customHeight="1" collapsed="1">
      <c r="A16" s="25" t="s">
        <v>21</v>
      </c>
      <c r="B16" s="21" t="s">
        <v>22</v>
      </c>
      <c r="C16" s="30">
        <f>C17+C18+C19+C20</f>
        <v>98366.63999999998</v>
      </c>
      <c r="D16" s="30"/>
      <c r="E16" s="30">
        <f t="shared" si="0"/>
        <v>98366.63999999998</v>
      </c>
    </row>
    <row r="17" spans="1:5" ht="40.5" customHeight="1">
      <c r="A17" s="25" t="s">
        <v>89</v>
      </c>
      <c r="B17" s="21" t="s">
        <v>90</v>
      </c>
      <c r="C17" s="30">
        <v>36803.2</v>
      </c>
      <c r="D17" s="30"/>
      <c r="E17" s="30">
        <f t="shared" si="0"/>
        <v>36803.2</v>
      </c>
    </row>
    <row r="18" spans="1:5" ht="39" customHeight="1">
      <c r="A18" s="25" t="s">
        <v>75</v>
      </c>
      <c r="B18" s="21" t="s">
        <v>23</v>
      </c>
      <c r="C18" s="30">
        <f>64608.79-3460</f>
        <v>61148.79</v>
      </c>
      <c r="D18" s="30"/>
      <c r="E18" s="30">
        <f t="shared" si="0"/>
        <v>61148.79</v>
      </c>
    </row>
    <row r="19" spans="1:5" ht="30" customHeight="1">
      <c r="A19" s="25" t="s">
        <v>76</v>
      </c>
      <c r="B19" s="21" t="s">
        <v>50</v>
      </c>
      <c r="C19" s="30">
        <v>18.75</v>
      </c>
      <c r="D19" s="30"/>
      <c r="E19" s="30">
        <f t="shared" si="0"/>
        <v>18.75</v>
      </c>
    </row>
    <row r="20" spans="1:5" ht="41.25" customHeight="1">
      <c r="A20" s="25" t="s">
        <v>107</v>
      </c>
      <c r="B20" s="21" t="s">
        <v>108</v>
      </c>
      <c r="C20" s="30">
        <v>395.9</v>
      </c>
      <c r="D20" s="30"/>
      <c r="E20" s="30">
        <f t="shared" si="0"/>
        <v>395.9</v>
      </c>
    </row>
    <row r="21" spans="1:5" ht="27" customHeight="1">
      <c r="A21" s="25" t="s">
        <v>24</v>
      </c>
      <c r="B21" s="21" t="s">
        <v>25</v>
      </c>
      <c r="C21" s="30">
        <f>C22+C23</f>
        <v>59778</v>
      </c>
      <c r="D21" s="30"/>
      <c r="E21" s="30">
        <f t="shared" si="0"/>
        <v>59778</v>
      </c>
    </row>
    <row r="22" spans="1:5" ht="24" customHeight="1">
      <c r="A22" s="25" t="s">
        <v>77</v>
      </c>
      <c r="B22" s="21" t="s">
        <v>26</v>
      </c>
      <c r="C22" s="30">
        <v>15214</v>
      </c>
      <c r="D22" s="30"/>
      <c r="E22" s="30">
        <f t="shared" si="0"/>
        <v>15214</v>
      </c>
    </row>
    <row r="23" spans="1:5" ht="25.5" customHeight="1">
      <c r="A23" s="25" t="s">
        <v>98</v>
      </c>
      <c r="B23" s="21" t="s">
        <v>99</v>
      </c>
      <c r="C23" s="30">
        <v>44564</v>
      </c>
      <c r="D23" s="30"/>
      <c r="E23" s="30">
        <f t="shared" si="0"/>
        <v>44564</v>
      </c>
    </row>
    <row r="24" spans="1:5" ht="39" customHeight="1">
      <c r="A24" s="25" t="s">
        <v>2</v>
      </c>
      <c r="B24" s="23" t="s">
        <v>74</v>
      </c>
      <c r="C24" s="30">
        <f>C25</f>
        <v>156</v>
      </c>
      <c r="D24" s="30"/>
      <c r="E24" s="30">
        <f t="shared" si="0"/>
        <v>156</v>
      </c>
    </row>
    <row r="25" spans="1:5" ht="36.75" customHeight="1">
      <c r="A25" s="25" t="s">
        <v>3</v>
      </c>
      <c r="B25" s="23" t="s">
        <v>1</v>
      </c>
      <c r="C25" s="30">
        <v>156</v>
      </c>
      <c r="D25" s="30"/>
      <c r="E25" s="30">
        <f t="shared" si="0"/>
        <v>156</v>
      </c>
    </row>
    <row r="26" spans="1:5" ht="24.75" customHeight="1">
      <c r="A26" s="25" t="s">
        <v>27</v>
      </c>
      <c r="B26" s="21" t="s">
        <v>28</v>
      </c>
      <c r="C26" s="30">
        <f>SUM(C27:C29)</f>
        <v>9325</v>
      </c>
      <c r="D26" s="30"/>
      <c r="E26" s="30">
        <f t="shared" si="0"/>
        <v>9325</v>
      </c>
    </row>
    <row r="27" spans="1:5" ht="73.5" customHeight="1">
      <c r="A27" s="25" t="s">
        <v>29</v>
      </c>
      <c r="B27" s="22" t="s">
        <v>79</v>
      </c>
      <c r="C27" s="30">
        <v>8860</v>
      </c>
      <c r="D27" s="30"/>
      <c r="E27" s="30">
        <f t="shared" si="0"/>
        <v>8860</v>
      </c>
    </row>
    <row r="28" spans="1:5" ht="42" customHeight="1">
      <c r="A28" s="25" t="s">
        <v>96</v>
      </c>
      <c r="B28" s="22" t="s">
        <v>94</v>
      </c>
      <c r="C28" s="30">
        <v>255.6</v>
      </c>
      <c r="D28" s="30"/>
      <c r="E28" s="30">
        <f t="shared" si="0"/>
        <v>255.6</v>
      </c>
    </row>
    <row r="29" spans="1:5" ht="116.25" customHeight="1">
      <c r="A29" s="25" t="s">
        <v>97</v>
      </c>
      <c r="B29" s="22" t="s">
        <v>95</v>
      </c>
      <c r="C29" s="30">
        <v>209.4</v>
      </c>
      <c r="D29" s="35"/>
      <c r="E29" s="30">
        <f t="shared" si="0"/>
        <v>209.4</v>
      </c>
    </row>
    <row r="30" spans="1:5" ht="22.5" customHeight="1">
      <c r="A30" s="25"/>
      <c r="B30" s="18" t="s">
        <v>59</v>
      </c>
      <c r="C30" s="30">
        <f>C31+C43+C47+C50+C51+C45</f>
        <v>175310.57</v>
      </c>
      <c r="D30" s="35">
        <f>D31+D43+D47+D50+D51+D45</f>
        <v>0</v>
      </c>
      <c r="E30" s="30">
        <f>E31+E43+E47+E50+E51+E45</f>
        <v>175310.57</v>
      </c>
    </row>
    <row r="31" spans="1:5" ht="40.5" customHeight="1">
      <c r="A31" s="25" t="s">
        <v>31</v>
      </c>
      <c r="B31" s="18" t="s">
        <v>83</v>
      </c>
      <c r="C31" s="30">
        <f>C32+C33+C36+C37</f>
        <v>117492.72</v>
      </c>
      <c r="D31" s="35">
        <f>D32+D33+D36+D37</f>
        <v>0</v>
      </c>
      <c r="E31" s="30">
        <f>E32+E33+E36+E37</f>
        <v>117492.72</v>
      </c>
    </row>
    <row r="32" spans="1:5" ht="69" customHeight="1">
      <c r="A32" s="25" t="s">
        <v>67</v>
      </c>
      <c r="B32" s="18" t="s">
        <v>66</v>
      </c>
      <c r="C32" s="30">
        <v>2</v>
      </c>
      <c r="D32" s="30"/>
      <c r="E32" s="30">
        <f aca="true" t="shared" si="1" ref="E32:E99">C32+D32</f>
        <v>2</v>
      </c>
    </row>
    <row r="33" spans="1:5" ht="24" customHeight="1">
      <c r="A33" s="25"/>
      <c r="B33" s="22" t="s">
        <v>32</v>
      </c>
      <c r="C33" s="30">
        <f>C34+C35</f>
        <v>64383</v>
      </c>
      <c r="D33" s="30"/>
      <c r="E33" s="30">
        <f t="shared" si="1"/>
        <v>64383</v>
      </c>
    </row>
    <row r="34" spans="1:5" ht="101.25" customHeight="1">
      <c r="A34" s="25" t="s">
        <v>71</v>
      </c>
      <c r="B34" s="22" t="s">
        <v>36</v>
      </c>
      <c r="C34" s="30">
        <v>41616</v>
      </c>
      <c r="D34" s="30"/>
      <c r="E34" s="30">
        <f t="shared" si="1"/>
        <v>41616</v>
      </c>
    </row>
    <row r="35" spans="1:5" ht="99.75" customHeight="1">
      <c r="A35" s="25" t="s">
        <v>52</v>
      </c>
      <c r="B35" s="22" t="s">
        <v>68</v>
      </c>
      <c r="C35" s="30">
        <v>22767</v>
      </c>
      <c r="D35" s="30"/>
      <c r="E35" s="30">
        <f t="shared" si="1"/>
        <v>22767</v>
      </c>
    </row>
    <row r="36" spans="1:5" ht="75.75" customHeight="1">
      <c r="A36" s="25" t="s">
        <v>53</v>
      </c>
      <c r="B36" s="22" t="s">
        <v>33</v>
      </c>
      <c r="C36" s="30">
        <v>260</v>
      </c>
      <c r="D36" s="30"/>
      <c r="E36" s="30">
        <f t="shared" si="1"/>
        <v>260</v>
      </c>
    </row>
    <row r="37" spans="1:5" ht="101.25" customHeight="1">
      <c r="A37" s="25" t="s">
        <v>34</v>
      </c>
      <c r="B37" s="22" t="s">
        <v>69</v>
      </c>
      <c r="C37" s="30">
        <f>C38+C39+C40+C41+C42</f>
        <v>52847.72</v>
      </c>
      <c r="D37" s="30"/>
      <c r="E37" s="30">
        <f t="shared" si="1"/>
        <v>52847.72</v>
      </c>
    </row>
    <row r="38" spans="1:5" ht="54" customHeight="1">
      <c r="A38" s="25" t="s">
        <v>54</v>
      </c>
      <c r="B38" s="22" t="s">
        <v>12</v>
      </c>
      <c r="C38" s="30">
        <v>38580.7</v>
      </c>
      <c r="D38" s="30"/>
      <c r="E38" s="30">
        <f t="shared" si="1"/>
        <v>38580.7</v>
      </c>
    </row>
    <row r="39" spans="1:5" ht="54" customHeight="1">
      <c r="A39" s="25" t="s">
        <v>35</v>
      </c>
      <c r="B39" s="22" t="s">
        <v>13</v>
      </c>
      <c r="C39" s="30">
        <f>3481.5+3460</f>
        <v>6941.5</v>
      </c>
      <c r="D39" s="30"/>
      <c r="E39" s="30">
        <f t="shared" si="1"/>
        <v>6941.5</v>
      </c>
    </row>
    <row r="40" spans="1:5" ht="55.5" customHeight="1">
      <c r="A40" s="25" t="s">
        <v>55</v>
      </c>
      <c r="B40" s="22" t="s">
        <v>14</v>
      </c>
      <c r="C40" s="30">
        <v>554.15</v>
      </c>
      <c r="D40" s="30"/>
      <c r="E40" s="30">
        <f t="shared" si="1"/>
        <v>554.15</v>
      </c>
    </row>
    <row r="41" spans="1:5" ht="55.5" customHeight="1">
      <c r="A41" s="25" t="s">
        <v>56</v>
      </c>
      <c r="B41" s="22" t="s">
        <v>15</v>
      </c>
      <c r="C41" s="30">
        <v>1195.48</v>
      </c>
      <c r="D41" s="30"/>
      <c r="E41" s="30">
        <f t="shared" si="1"/>
        <v>1195.48</v>
      </c>
    </row>
    <row r="42" spans="1:5" ht="70.5" customHeight="1">
      <c r="A42" s="25" t="s">
        <v>109</v>
      </c>
      <c r="B42" s="22" t="s">
        <v>140</v>
      </c>
      <c r="C42" s="30">
        <v>5575.89</v>
      </c>
      <c r="D42" s="30"/>
      <c r="E42" s="30">
        <f t="shared" si="1"/>
        <v>5575.89</v>
      </c>
    </row>
    <row r="43" spans="1:5" ht="32.25" customHeight="1">
      <c r="A43" s="25" t="s">
        <v>37</v>
      </c>
      <c r="B43" s="21" t="s">
        <v>38</v>
      </c>
      <c r="C43" s="30">
        <f>C44</f>
        <v>2494</v>
      </c>
      <c r="D43" s="30"/>
      <c r="E43" s="30">
        <f t="shared" si="1"/>
        <v>2494</v>
      </c>
    </row>
    <row r="44" spans="1:5" ht="34.5" customHeight="1">
      <c r="A44" s="25" t="s">
        <v>62</v>
      </c>
      <c r="B44" s="21" t="s">
        <v>39</v>
      </c>
      <c r="C44" s="30">
        <v>2494</v>
      </c>
      <c r="D44" s="30"/>
      <c r="E44" s="30">
        <f t="shared" si="1"/>
        <v>2494</v>
      </c>
    </row>
    <row r="45" spans="1:5" ht="40.5" customHeight="1">
      <c r="A45" s="27" t="s">
        <v>159</v>
      </c>
      <c r="B45" s="26" t="s">
        <v>186</v>
      </c>
      <c r="C45" s="30">
        <v>800</v>
      </c>
      <c r="D45" s="30"/>
      <c r="E45" s="30">
        <f t="shared" si="1"/>
        <v>800</v>
      </c>
    </row>
    <row r="46" spans="1:5" ht="42" customHeight="1" hidden="1">
      <c r="A46" s="27" t="s">
        <v>160</v>
      </c>
      <c r="B46" s="26" t="s">
        <v>161</v>
      </c>
      <c r="C46" s="30">
        <v>0</v>
      </c>
      <c r="D46" s="30"/>
      <c r="E46" s="30">
        <f t="shared" si="1"/>
        <v>0</v>
      </c>
    </row>
    <row r="47" spans="1:5" ht="33.75" customHeight="1">
      <c r="A47" s="25" t="s">
        <v>40</v>
      </c>
      <c r="B47" s="21" t="s">
        <v>41</v>
      </c>
      <c r="C47" s="30">
        <f>C48+C49</f>
        <v>39406.8</v>
      </c>
      <c r="D47" s="30"/>
      <c r="E47" s="30">
        <f t="shared" si="1"/>
        <v>39406.8</v>
      </c>
    </row>
    <row r="48" spans="1:5" ht="120" customHeight="1">
      <c r="A48" s="25" t="s">
        <v>70</v>
      </c>
      <c r="B48" s="22" t="s">
        <v>72</v>
      </c>
      <c r="C48" s="30">
        <v>38906.8</v>
      </c>
      <c r="D48" s="30"/>
      <c r="E48" s="30">
        <f t="shared" si="1"/>
        <v>38906.8</v>
      </c>
    </row>
    <row r="49" spans="1:5" ht="68.25" customHeight="1">
      <c r="A49" s="25" t="s">
        <v>57</v>
      </c>
      <c r="B49" s="21" t="s">
        <v>80</v>
      </c>
      <c r="C49" s="30">
        <v>500</v>
      </c>
      <c r="D49" s="30"/>
      <c r="E49" s="30">
        <f t="shared" si="1"/>
        <v>500</v>
      </c>
    </row>
    <row r="50" spans="1:5" ht="27" customHeight="1">
      <c r="A50" s="25" t="s">
        <v>42</v>
      </c>
      <c r="B50" s="21" t="s">
        <v>43</v>
      </c>
      <c r="C50" s="30">
        <v>13287.05</v>
      </c>
      <c r="D50" s="30"/>
      <c r="E50" s="30">
        <f t="shared" si="1"/>
        <v>13287.05</v>
      </c>
    </row>
    <row r="51" spans="1:5" ht="24" customHeight="1">
      <c r="A51" s="25" t="s">
        <v>91</v>
      </c>
      <c r="B51" s="21" t="s">
        <v>92</v>
      </c>
      <c r="C51" s="30">
        <v>1830</v>
      </c>
      <c r="D51" s="30"/>
      <c r="E51" s="30">
        <f t="shared" si="1"/>
        <v>1830</v>
      </c>
    </row>
    <row r="52" spans="1:5" ht="39" customHeight="1">
      <c r="A52" s="25" t="s">
        <v>61</v>
      </c>
      <c r="B52" s="21" t="s">
        <v>73</v>
      </c>
      <c r="C52" s="19">
        <f>C53+C57+C76+C107</f>
        <v>2632647.2</v>
      </c>
      <c r="D52" s="19">
        <f>D53+D57+D76+D107</f>
        <v>75332.40000000001</v>
      </c>
      <c r="E52" s="30">
        <f t="shared" si="1"/>
        <v>2707979.6</v>
      </c>
    </row>
    <row r="53" spans="1:5" ht="36" customHeight="1">
      <c r="A53" s="25" t="s">
        <v>44</v>
      </c>
      <c r="B53" s="21" t="s">
        <v>63</v>
      </c>
      <c r="C53" s="19">
        <f>SUM(C54:C56)</f>
        <v>1263479.8</v>
      </c>
      <c r="D53" s="36">
        <f>SUM(D54:D56)</f>
        <v>0</v>
      </c>
      <c r="E53" s="30">
        <f t="shared" si="1"/>
        <v>1263479.8</v>
      </c>
    </row>
    <row r="54" spans="1:5" ht="81" customHeight="1">
      <c r="A54" s="25" t="s">
        <v>142</v>
      </c>
      <c r="B54" s="21" t="s">
        <v>172</v>
      </c>
      <c r="C54" s="19">
        <v>267102.6</v>
      </c>
      <c r="D54" s="19"/>
      <c r="E54" s="30">
        <f t="shared" si="1"/>
        <v>267102.6</v>
      </c>
    </row>
    <row r="55" spans="1:5" ht="55.5" customHeight="1">
      <c r="A55" s="25" t="s">
        <v>143</v>
      </c>
      <c r="B55" s="21" t="s">
        <v>120</v>
      </c>
      <c r="C55" s="19">
        <v>129607.2</v>
      </c>
      <c r="D55" s="19"/>
      <c r="E55" s="30">
        <f t="shared" si="1"/>
        <v>129607.2</v>
      </c>
    </row>
    <row r="56" spans="1:5" ht="63.75" customHeight="1">
      <c r="A56" s="25" t="s">
        <v>58</v>
      </c>
      <c r="B56" s="21" t="s">
        <v>136</v>
      </c>
      <c r="C56" s="19">
        <v>866770</v>
      </c>
      <c r="D56" s="19"/>
      <c r="E56" s="30">
        <f t="shared" si="1"/>
        <v>866770</v>
      </c>
    </row>
    <row r="57" spans="1:5" ht="52.5" customHeight="1">
      <c r="A57" s="25" t="s">
        <v>45</v>
      </c>
      <c r="B57" s="21" t="s">
        <v>64</v>
      </c>
      <c r="C57" s="19">
        <f>SUM(C58:C61)</f>
        <v>349256.30000000005</v>
      </c>
      <c r="D57" s="19">
        <f>SUM(D58:D61)</f>
        <v>29173.70000000001</v>
      </c>
      <c r="E57" s="19">
        <f>SUM(E58:E61)</f>
        <v>378430</v>
      </c>
    </row>
    <row r="58" spans="1:5" ht="141" customHeight="1">
      <c r="A58" s="25" t="s">
        <v>213</v>
      </c>
      <c r="B58" s="21" t="s">
        <v>166</v>
      </c>
      <c r="C58" s="19"/>
      <c r="D58" s="19">
        <v>150000</v>
      </c>
      <c r="E58" s="30">
        <f t="shared" si="1"/>
        <v>150000</v>
      </c>
    </row>
    <row r="59" spans="1:5" ht="80.25" customHeight="1">
      <c r="A59" s="25" t="s">
        <v>144</v>
      </c>
      <c r="B59" s="21" t="s">
        <v>127</v>
      </c>
      <c r="C59" s="19">
        <v>32330.9</v>
      </c>
      <c r="D59" s="19"/>
      <c r="E59" s="30">
        <f t="shared" si="1"/>
        <v>32330.9</v>
      </c>
    </row>
    <row r="60" spans="1:5" ht="84.75" customHeight="1">
      <c r="A60" s="25" t="s">
        <v>192</v>
      </c>
      <c r="B60" s="21" t="s">
        <v>193</v>
      </c>
      <c r="C60" s="19"/>
      <c r="D60" s="19">
        <v>18047</v>
      </c>
      <c r="E60" s="30">
        <f t="shared" si="1"/>
        <v>18047</v>
      </c>
    </row>
    <row r="61" spans="1:5" ht="24.75" customHeight="1">
      <c r="A61" s="25" t="s">
        <v>0</v>
      </c>
      <c r="B61" s="21" t="s">
        <v>46</v>
      </c>
      <c r="C61" s="19">
        <f>SUM(C62:C74)</f>
        <v>316925.4</v>
      </c>
      <c r="D61" s="19">
        <f>SUM(D62:D75)</f>
        <v>-138873.3</v>
      </c>
      <c r="E61" s="30">
        <f t="shared" si="1"/>
        <v>178052.10000000003</v>
      </c>
    </row>
    <row r="62" spans="1:5" ht="39" customHeight="1">
      <c r="A62" s="25" t="s">
        <v>5</v>
      </c>
      <c r="B62" s="21" t="s">
        <v>65</v>
      </c>
      <c r="C62" s="19"/>
      <c r="D62" s="19">
        <v>19.6</v>
      </c>
      <c r="E62" s="30">
        <f t="shared" si="1"/>
        <v>19.6</v>
      </c>
    </row>
    <row r="63" spans="1:5" ht="36.75" customHeight="1">
      <c r="A63" s="25" t="s">
        <v>84</v>
      </c>
      <c r="B63" s="21" t="s">
        <v>126</v>
      </c>
      <c r="C63" s="19">
        <v>9507.8</v>
      </c>
      <c r="D63" s="19"/>
      <c r="E63" s="30">
        <f t="shared" si="1"/>
        <v>9507.8</v>
      </c>
    </row>
    <row r="64" spans="1:5" ht="129" customHeight="1">
      <c r="A64" s="25" t="s">
        <v>138</v>
      </c>
      <c r="B64" s="24" t="s">
        <v>157</v>
      </c>
      <c r="C64" s="19">
        <v>27159.4</v>
      </c>
      <c r="D64" s="19"/>
      <c r="E64" s="30">
        <f t="shared" si="1"/>
        <v>27159.4</v>
      </c>
    </row>
    <row r="65" spans="1:5" ht="131.25" customHeight="1">
      <c r="A65" s="25" t="s">
        <v>155</v>
      </c>
      <c r="B65" s="21" t="s">
        <v>173</v>
      </c>
      <c r="C65" s="19">
        <v>20672.7</v>
      </c>
      <c r="D65" s="19"/>
      <c r="E65" s="30">
        <f t="shared" si="1"/>
        <v>20672.7</v>
      </c>
    </row>
    <row r="66" spans="1:5" ht="66" customHeight="1">
      <c r="A66" s="25" t="s">
        <v>154</v>
      </c>
      <c r="B66" s="21" t="s">
        <v>174</v>
      </c>
      <c r="C66" s="19">
        <v>7649.3</v>
      </c>
      <c r="D66" s="19"/>
      <c r="E66" s="30">
        <f t="shared" si="1"/>
        <v>7649.3</v>
      </c>
    </row>
    <row r="67" spans="1:5" ht="161.25" customHeight="1">
      <c r="A67" s="25" t="s">
        <v>167</v>
      </c>
      <c r="B67" s="21" t="s">
        <v>175</v>
      </c>
      <c r="C67" s="19">
        <v>5532</v>
      </c>
      <c r="D67" s="19"/>
      <c r="E67" s="30">
        <f t="shared" si="1"/>
        <v>5532</v>
      </c>
    </row>
    <row r="68" spans="1:5" ht="99" customHeight="1">
      <c r="A68" s="25" t="s">
        <v>112</v>
      </c>
      <c r="B68" s="32" t="s">
        <v>176</v>
      </c>
      <c r="C68" s="19">
        <v>75166.3</v>
      </c>
      <c r="D68" s="19"/>
      <c r="E68" s="30">
        <f t="shared" si="1"/>
        <v>75166.3</v>
      </c>
    </row>
    <row r="69" spans="1:5" ht="238.5" customHeight="1">
      <c r="A69" s="25" t="s">
        <v>146</v>
      </c>
      <c r="B69" s="21" t="s">
        <v>145</v>
      </c>
      <c r="C69" s="19">
        <v>7961.9</v>
      </c>
      <c r="D69" s="19"/>
      <c r="E69" s="30">
        <f t="shared" si="1"/>
        <v>7961.9</v>
      </c>
    </row>
    <row r="70" spans="1:5" ht="41.25" customHeight="1">
      <c r="A70" s="25" t="s">
        <v>147</v>
      </c>
      <c r="B70" s="21" t="s">
        <v>137</v>
      </c>
      <c r="C70" s="19">
        <v>355.6</v>
      </c>
      <c r="D70" s="19">
        <v>1863.4</v>
      </c>
      <c r="E70" s="30">
        <f t="shared" si="1"/>
        <v>2219</v>
      </c>
    </row>
    <row r="71" spans="1:5" ht="48.75" customHeight="1">
      <c r="A71" s="25" t="s">
        <v>209</v>
      </c>
      <c r="B71" s="21" t="s">
        <v>177</v>
      </c>
      <c r="C71" s="19">
        <v>6541</v>
      </c>
      <c r="D71" s="19"/>
      <c r="E71" s="30">
        <f t="shared" si="1"/>
        <v>6541</v>
      </c>
    </row>
    <row r="72" spans="1:5" ht="51" customHeight="1">
      <c r="A72" s="25" t="s">
        <v>210</v>
      </c>
      <c r="B72" s="21" t="s">
        <v>177</v>
      </c>
      <c r="C72" s="19">
        <v>807</v>
      </c>
      <c r="D72" s="19"/>
      <c r="E72" s="30">
        <f t="shared" si="1"/>
        <v>807</v>
      </c>
    </row>
    <row r="73" spans="1:5" ht="99" customHeight="1">
      <c r="A73" s="25" t="s">
        <v>148</v>
      </c>
      <c r="B73" s="24" t="s">
        <v>178</v>
      </c>
      <c r="C73" s="19">
        <v>5572.4</v>
      </c>
      <c r="D73" s="19"/>
      <c r="E73" s="30">
        <f t="shared" si="1"/>
        <v>5572.4</v>
      </c>
    </row>
    <row r="74" spans="1:5" ht="141.75" customHeight="1">
      <c r="A74" s="25" t="s">
        <v>171</v>
      </c>
      <c r="B74" s="21" t="s">
        <v>166</v>
      </c>
      <c r="C74" s="19">
        <v>150000</v>
      </c>
      <c r="D74" s="19">
        <v>-150000</v>
      </c>
      <c r="E74" s="30">
        <f t="shared" si="1"/>
        <v>0</v>
      </c>
    </row>
    <row r="75" spans="1:5" ht="67.5" customHeight="1">
      <c r="A75" s="25" t="s">
        <v>194</v>
      </c>
      <c r="B75" s="21" t="s">
        <v>195</v>
      </c>
      <c r="C75" s="19"/>
      <c r="D75" s="19">
        <v>9243.7</v>
      </c>
      <c r="E75" s="30">
        <f t="shared" si="1"/>
        <v>9243.7</v>
      </c>
    </row>
    <row r="76" spans="1:5" ht="38.25" customHeight="1">
      <c r="A76" s="25" t="s">
        <v>47</v>
      </c>
      <c r="B76" s="21" t="s">
        <v>30</v>
      </c>
      <c r="C76" s="19">
        <f>C77+C78+C105+C106</f>
        <v>1016591.9</v>
      </c>
      <c r="D76" s="19">
        <f>D77+D78+D105+D106</f>
        <v>17087.4</v>
      </c>
      <c r="E76" s="30">
        <f t="shared" si="1"/>
        <v>1033679.3</v>
      </c>
    </row>
    <row r="77" spans="1:5" ht="66" customHeight="1">
      <c r="A77" s="25" t="s">
        <v>196</v>
      </c>
      <c r="B77" s="21" t="s">
        <v>197</v>
      </c>
      <c r="C77" s="19"/>
      <c r="D77" s="19">
        <v>507.8</v>
      </c>
      <c r="E77" s="30">
        <f t="shared" si="1"/>
        <v>507.8</v>
      </c>
    </row>
    <row r="78" spans="1:5" ht="55.5" customHeight="1">
      <c r="A78" s="25" t="s">
        <v>87</v>
      </c>
      <c r="B78" s="22" t="s">
        <v>168</v>
      </c>
      <c r="C78" s="19">
        <f>SUM(C79:C104)</f>
        <v>1007573</v>
      </c>
      <c r="D78" s="19">
        <f>SUM(D79:D104)</f>
        <v>15079.6</v>
      </c>
      <c r="E78" s="30">
        <f t="shared" si="1"/>
        <v>1022652.6</v>
      </c>
    </row>
    <row r="79" spans="1:5" ht="144.75" customHeight="1">
      <c r="A79" s="25" t="s">
        <v>6</v>
      </c>
      <c r="B79" s="21" t="s">
        <v>179</v>
      </c>
      <c r="C79" s="19">
        <v>512127</v>
      </c>
      <c r="D79" s="19"/>
      <c r="E79" s="30">
        <f t="shared" si="1"/>
        <v>512127</v>
      </c>
    </row>
    <row r="80" spans="1:5" ht="105" customHeight="1">
      <c r="A80" s="25" t="s">
        <v>124</v>
      </c>
      <c r="B80" s="21" t="s">
        <v>180</v>
      </c>
      <c r="C80" s="19">
        <v>399487.4</v>
      </c>
      <c r="D80" s="19"/>
      <c r="E80" s="30">
        <f t="shared" si="1"/>
        <v>399487.4</v>
      </c>
    </row>
    <row r="81" spans="1:5" ht="54" customHeight="1">
      <c r="A81" s="25" t="s">
        <v>110</v>
      </c>
      <c r="B81" s="21" t="s">
        <v>119</v>
      </c>
      <c r="C81" s="19">
        <v>2946.6</v>
      </c>
      <c r="D81" s="19"/>
      <c r="E81" s="30">
        <f t="shared" si="1"/>
        <v>2946.6</v>
      </c>
    </row>
    <row r="82" spans="1:5" ht="85.5" customHeight="1">
      <c r="A82" s="25" t="s">
        <v>118</v>
      </c>
      <c r="B82" s="21" t="s">
        <v>128</v>
      </c>
      <c r="C82" s="19">
        <v>46.9</v>
      </c>
      <c r="D82" s="19"/>
      <c r="E82" s="30">
        <f t="shared" si="1"/>
        <v>46.9</v>
      </c>
    </row>
    <row r="83" spans="1:5" ht="85.5" customHeight="1">
      <c r="A83" s="25" t="s">
        <v>211</v>
      </c>
      <c r="B83" s="21" t="s">
        <v>139</v>
      </c>
      <c r="C83" s="19">
        <v>188</v>
      </c>
      <c r="D83" s="19"/>
      <c r="E83" s="30">
        <f t="shared" si="1"/>
        <v>188</v>
      </c>
    </row>
    <row r="84" spans="1:5" ht="69" customHeight="1">
      <c r="A84" s="25" t="s">
        <v>212</v>
      </c>
      <c r="B84" s="21" t="s">
        <v>139</v>
      </c>
      <c r="C84" s="19">
        <v>656</v>
      </c>
      <c r="D84" s="19"/>
      <c r="E84" s="30">
        <f t="shared" si="1"/>
        <v>656</v>
      </c>
    </row>
    <row r="85" spans="1:5" ht="75" customHeight="1">
      <c r="A85" s="25" t="s">
        <v>7</v>
      </c>
      <c r="B85" s="21" t="s">
        <v>81</v>
      </c>
      <c r="C85" s="19">
        <v>1115</v>
      </c>
      <c r="D85" s="19"/>
      <c r="E85" s="30">
        <f t="shared" si="1"/>
        <v>1115</v>
      </c>
    </row>
    <row r="86" spans="1:5" ht="134.25" customHeight="1">
      <c r="A86" s="25" t="s">
        <v>8</v>
      </c>
      <c r="B86" s="21" t="s">
        <v>4</v>
      </c>
      <c r="C86" s="19">
        <v>19</v>
      </c>
      <c r="D86" s="19"/>
      <c r="E86" s="30">
        <f t="shared" si="1"/>
        <v>19</v>
      </c>
    </row>
    <row r="87" spans="1:5" ht="99" customHeight="1">
      <c r="A87" s="25" t="s">
        <v>170</v>
      </c>
      <c r="B87" s="21" t="s">
        <v>113</v>
      </c>
      <c r="C87" s="19">
        <v>0.6</v>
      </c>
      <c r="D87" s="19"/>
      <c r="E87" s="30">
        <f t="shared" si="1"/>
        <v>0.6</v>
      </c>
    </row>
    <row r="88" spans="1:5" ht="85.5" customHeight="1">
      <c r="A88" s="25" t="s">
        <v>9</v>
      </c>
      <c r="B88" s="21" t="s">
        <v>82</v>
      </c>
      <c r="C88" s="19">
        <v>73</v>
      </c>
      <c r="D88" s="19"/>
      <c r="E88" s="30">
        <f t="shared" si="1"/>
        <v>73</v>
      </c>
    </row>
    <row r="89" spans="1:5" ht="72.75" customHeight="1">
      <c r="A89" s="25" t="s">
        <v>162</v>
      </c>
      <c r="B89" s="21" t="s">
        <v>169</v>
      </c>
      <c r="C89" s="19">
        <v>5175</v>
      </c>
      <c r="D89" s="19"/>
      <c r="E89" s="30">
        <f t="shared" si="1"/>
        <v>5175</v>
      </c>
    </row>
    <row r="90" spans="1:5" ht="70.5" customHeight="1" hidden="1">
      <c r="A90" s="25" t="s">
        <v>88</v>
      </c>
      <c r="B90" s="21" t="s">
        <v>114</v>
      </c>
      <c r="C90" s="19"/>
      <c r="D90" s="19"/>
      <c r="E90" s="30">
        <f t="shared" si="1"/>
        <v>0</v>
      </c>
    </row>
    <row r="91" spans="1:5" ht="132" customHeight="1">
      <c r="A91" s="25" t="s">
        <v>163</v>
      </c>
      <c r="B91" s="21" t="s">
        <v>181</v>
      </c>
      <c r="C91" s="19">
        <v>27702</v>
      </c>
      <c r="D91" s="19"/>
      <c r="E91" s="30">
        <f t="shared" si="1"/>
        <v>27702</v>
      </c>
    </row>
    <row r="92" spans="1:5" ht="85.5" customHeight="1">
      <c r="A92" s="25" t="s">
        <v>164</v>
      </c>
      <c r="B92" s="22" t="s">
        <v>182</v>
      </c>
      <c r="C92" s="19">
        <v>7186.6</v>
      </c>
      <c r="D92" s="19"/>
      <c r="E92" s="30">
        <f t="shared" si="1"/>
        <v>7186.6</v>
      </c>
    </row>
    <row r="93" spans="1:5" ht="87" customHeight="1">
      <c r="A93" s="25" t="s">
        <v>10</v>
      </c>
      <c r="B93" s="21" t="s">
        <v>131</v>
      </c>
      <c r="C93" s="19">
        <v>66</v>
      </c>
      <c r="D93" s="19"/>
      <c r="E93" s="30">
        <f t="shared" si="1"/>
        <v>66</v>
      </c>
    </row>
    <row r="94" spans="1:5" ht="72" customHeight="1">
      <c r="A94" s="25" t="s">
        <v>129</v>
      </c>
      <c r="B94" s="21" t="s">
        <v>132</v>
      </c>
      <c r="C94" s="19">
        <v>276</v>
      </c>
      <c r="D94" s="19"/>
      <c r="E94" s="30">
        <f t="shared" si="1"/>
        <v>276</v>
      </c>
    </row>
    <row r="95" spans="1:5" ht="114" customHeight="1">
      <c r="A95" s="25" t="s">
        <v>130</v>
      </c>
      <c r="B95" s="21" t="s">
        <v>135</v>
      </c>
      <c r="C95" s="19">
        <v>24</v>
      </c>
      <c r="D95" s="19"/>
      <c r="E95" s="30">
        <f t="shared" si="1"/>
        <v>24</v>
      </c>
    </row>
    <row r="96" spans="1:5" ht="180" customHeight="1">
      <c r="A96" s="25" t="s">
        <v>187</v>
      </c>
      <c r="B96" s="21" t="s">
        <v>183</v>
      </c>
      <c r="C96" s="19">
        <v>1077.8</v>
      </c>
      <c r="D96" s="19">
        <v>-61</v>
      </c>
      <c r="E96" s="30">
        <f t="shared" si="1"/>
        <v>1016.8</v>
      </c>
    </row>
    <row r="97" spans="1:5" ht="84.75" customHeight="1">
      <c r="A97" s="25" t="s">
        <v>11</v>
      </c>
      <c r="B97" s="21" t="s">
        <v>115</v>
      </c>
      <c r="C97" s="19">
        <v>1.9</v>
      </c>
      <c r="D97" s="19"/>
      <c r="E97" s="30">
        <f t="shared" si="1"/>
        <v>1.9</v>
      </c>
    </row>
    <row r="98" spans="1:5" ht="79.5" customHeight="1">
      <c r="A98" s="25" t="s">
        <v>85</v>
      </c>
      <c r="B98" s="21" t="s">
        <v>156</v>
      </c>
      <c r="C98" s="19">
        <v>498.5</v>
      </c>
      <c r="D98" s="19"/>
      <c r="E98" s="30">
        <f t="shared" si="1"/>
        <v>498.5</v>
      </c>
    </row>
    <row r="99" spans="1:5" ht="85.5" customHeight="1">
      <c r="A99" s="25" t="s">
        <v>86</v>
      </c>
      <c r="B99" s="21" t="s">
        <v>156</v>
      </c>
      <c r="C99" s="19">
        <v>498.5</v>
      </c>
      <c r="D99" s="19"/>
      <c r="E99" s="30">
        <f t="shared" si="1"/>
        <v>498.5</v>
      </c>
    </row>
    <row r="100" spans="1:5" ht="96" customHeight="1">
      <c r="A100" s="25" t="s">
        <v>93</v>
      </c>
      <c r="B100" s="21" t="s">
        <v>116</v>
      </c>
      <c r="C100" s="19">
        <v>19553</v>
      </c>
      <c r="D100" s="19"/>
      <c r="E100" s="30">
        <f aca="true" t="shared" si="2" ref="E100:E113">C100+D100</f>
        <v>19553</v>
      </c>
    </row>
    <row r="101" spans="1:5" ht="117.75" customHeight="1">
      <c r="A101" s="25" t="s">
        <v>149</v>
      </c>
      <c r="B101" s="21" t="s">
        <v>150</v>
      </c>
      <c r="C101" s="19"/>
      <c r="D101" s="19">
        <v>15140.6</v>
      </c>
      <c r="E101" s="30">
        <f t="shared" si="2"/>
        <v>15140.6</v>
      </c>
    </row>
    <row r="102" spans="1:5" ht="180.75" customHeight="1">
      <c r="A102" s="25" t="s">
        <v>125</v>
      </c>
      <c r="B102" s="21" t="s">
        <v>133</v>
      </c>
      <c r="C102" s="19">
        <v>608.7</v>
      </c>
      <c r="D102" s="19"/>
      <c r="E102" s="30">
        <f t="shared" si="2"/>
        <v>608.7</v>
      </c>
    </row>
    <row r="103" spans="1:5" ht="223.5" customHeight="1" outlineLevel="1">
      <c r="A103" s="25" t="s">
        <v>121</v>
      </c>
      <c r="B103" s="21" t="s">
        <v>117</v>
      </c>
      <c r="C103" s="19">
        <v>27718.5</v>
      </c>
      <c r="D103" s="19"/>
      <c r="E103" s="30">
        <f t="shared" si="2"/>
        <v>27718.5</v>
      </c>
    </row>
    <row r="104" spans="1:5" ht="54" customHeight="1" outlineLevel="1">
      <c r="A104" s="25" t="s">
        <v>122</v>
      </c>
      <c r="B104" s="21" t="s">
        <v>111</v>
      </c>
      <c r="C104" s="19">
        <v>527</v>
      </c>
      <c r="D104" s="19"/>
      <c r="E104" s="30">
        <f t="shared" si="2"/>
        <v>527</v>
      </c>
    </row>
    <row r="105" spans="1:5" ht="99" customHeight="1">
      <c r="A105" s="25" t="s">
        <v>158</v>
      </c>
      <c r="B105" s="21" t="s">
        <v>184</v>
      </c>
      <c r="C105" s="19">
        <v>9018.9</v>
      </c>
      <c r="D105" s="19">
        <v>0.1</v>
      </c>
      <c r="E105" s="30">
        <f t="shared" si="2"/>
        <v>9019</v>
      </c>
    </row>
    <row r="106" spans="1:5" ht="99" customHeight="1">
      <c r="A106" s="25" t="s">
        <v>198</v>
      </c>
      <c r="B106" s="21" t="s">
        <v>199</v>
      </c>
      <c r="C106" s="19"/>
      <c r="D106" s="19">
        <v>1499.9</v>
      </c>
      <c r="E106" s="30">
        <f t="shared" si="2"/>
        <v>1499.9</v>
      </c>
    </row>
    <row r="107" spans="1:5" ht="29.25" customHeight="1">
      <c r="A107" s="25" t="s">
        <v>16</v>
      </c>
      <c r="B107" s="21" t="s">
        <v>48</v>
      </c>
      <c r="C107" s="19">
        <f>SUM(C108:C113)</f>
        <v>3319.2</v>
      </c>
      <c r="D107" s="19">
        <f>SUM(D108:D113)</f>
        <v>29071.3</v>
      </c>
      <c r="E107" s="30">
        <f t="shared" si="2"/>
        <v>32390.5</v>
      </c>
    </row>
    <row r="108" spans="1:5" ht="98.25" customHeight="1">
      <c r="A108" s="25" t="s">
        <v>153</v>
      </c>
      <c r="B108" s="21" t="s">
        <v>123</v>
      </c>
      <c r="C108" s="19">
        <v>1605.2</v>
      </c>
      <c r="D108" s="19"/>
      <c r="E108" s="30">
        <f t="shared" si="2"/>
        <v>1605.2</v>
      </c>
    </row>
    <row r="109" spans="1:5" ht="230.25" customHeight="1">
      <c r="A109" s="25" t="s">
        <v>152</v>
      </c>
      <c r="B109" s="22" t="s">
        <v>185</v>
      </c>
      <c r="C109" s="19">
        <v>1010</v>
      </c>
      <c r="D109" s="19"/>
      <c r="E109" s="30">
        <f t="shared" si="2"/>
        <v>1010</v>
      </c>
    </row>
    <row r="110" spans="1:5" ht="70.5" customHeight="1">
      <c r="A110" s="25" t="s">
        <v>200</v>
      </c>
      <c r="B110" s="22" t="s">
        <v>201</v>
      </c>
      <c r="C110" s="19"/>
      <c r="D110" s="19">
        <v>28307.5</v>
      </c>
      <c r="E110" s="30">
        <f t="shared" si="2"/>
        <v>28307.5</v>
      </c>
    </row>
    <row r="111" spans="1:5" ht="66" customHeight="1">
      <c r="A111" s="25" t="s">
        <v>151</v>
      </c>
      <c r="B111" s="22" t="s">
        <v>134</v>
      </c>
      <c r="C111" s="19">
        <v>704</v>
      </c>
      <c r="D111" s="19"/>
      <c r="E111" s="30">
        <f t="shared" si="2"/>
        <v>704</v>
      </c>
    </row>
    <row r="112" spans="1:5" ht="51" customHeight="1">
      <c r="A112" s="25" t="s">
        <v>202</v>
      </c>
      <c r="B112" s="22" t="s">
        <v>204</v>
      </c>
      <c r="C112" s="19"/>
      <c r="D112" s="19">
        <v>611.8</v>
      </c>
      <c r="E112" s="30">
        <f t="shared" si="2"/>
        <v>611.8</v>
      </c>
    </row>
    <row r="113" spans="1:5" ht="96.75" customHeight="1">
      <c r="A113" s="25" t="s">
        <v>203</v>
      </c>
      <c r="B113" s="22" t="s">
        <v>205</v>
      </c>
      <c r="C113" s="19"/>
      <c r="D113" s="19">
        <v>152</v>
      </c>
      <c r="E113" s="30">
        <f t="shared" si="2"/>
        <v>152</v>
      </c>
    </row>
    <row r="114" spans="1:5" s="11" customFormat="1" ht="27" customHeight="1">
      <c r="A114" s="40" t="s">
        <v>49</v>
      </c>
      <c r="B114" s="40"/>
      <c r="C114" s="19">
        <f>C9+C52</f>
        <v>3588096.6900000004</v>
      </c>
      <c r="D114" s="19">
        <f>D9+D52</f>
        <v>75332.40000000001</v>
      </c>
      <c r="E114" s="37" t="s">
        <v>206</v>
      </c>
    </row>
    <row r="115" spans="1:3" s="11" customFormat="1" ht="27" customHeight="1">
      <c r="A115" s="12"/>
      <c r="B115" s="12"/>
      <c r="C115" s="4"/>
    </row>
    <row r="116" spans="1:5" s="11" customFormat="1" ht="27" customHeight="1">
      <c r="A116" s="12"/>
      <c r="B116" s="12"/>
      <c r="C116" s="4"/>
      <c r="E116" s="38" t="s">
        <v>206</v>
      </c>
    </row>
    <row r="117" spans="1:3" s="11" customFormat="1" ht="27" customHeight="1">
      <c r="A117" s="12"/>
      <c r="B117" s="12"/>
      <c r="C117" s="28"/>
    </row>
    <row r="118" spans="1:3" s="11" customFormat="1" ht="15.75">
      <c r="A118" s="13"/>
      <c r="B118" s="14"/>
      <c r="C118" s="2"/>
    </row>
    <row r="119" spans="1:3" s="11" customFormat="1" ht="15.75">
      <c r="A119" s="13"/>
      <c r="B119" s="14"/>
      <c r="C119" s="2"/>
    </row>
    <row r="163" ht="15.75">
      <c r="A163" s="29"/>
    </row>
    <row r="164" ht="15.75">
      <c r="A164" s="29"/>
    </row>
  </sheetData>
  <sheetProtection/>
  <mergeCells count="5">
    <mergeCell ref="C1:E1"/>
    <mergeCell ref="A114:B114"/>
    <mergeCell ref="A5:C5"/>
    <mergeCell ref="C2:E2"/>
    <mergeCell ref="C3:E3"/>
  </mergeCells>
  <printOptions/>
  <pageMargins left="0.7874015748031497" right="0.3937007874015748" top="0.5905511811023623" bottom="0.5905511811023623" header="0.31496062992125984" footer="0.5118110236220472"/>
  <pageSetup firstPageNumber="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2016-02-03T07:26:47Z</cp:lastPrinted>
  <dcterms:created xsi:type="dcterms:W3CDTF">2008-12-23T03:53:18Z</dcterms:created>
  <dcterms:modified xsi:type="dcterms:W3CDTF">2016-02-05T03:33:37Z</dcterms:modified>
  <cp:category/>
  <cp:version/>
  <cp:contentType/>
  <cp:contentStatus/>
</cp:coreProperties>
</file>