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Z_A969FE2E_B20D_4992_8466_3F6D3800EF6D_.wvu.Cols" localSheetId="0" hidden="1">'Лист1'!$E:$G</definedName>
    <definedName name="Z_A969FE2E_B20D_4992_8466_3F6D3800EF6D_.wvu.PrintArea" localSheetId="0" hidden="1">'Лист1'!$A$1:$I$31</definedName>
    <definedName name="Z_FA4A5916_725B_4658_9B6B_6975ABA729F4_.wvu.Cols" localSheetId="0" hidden="1">'Лист1'!$C:$G</definedName>
    <definedName name="Z_FA4A5916_725B_4658_9B6B_6975ABA729F4_.wvu.PrintArea" localSheetId="0" hidden="1">'Лист1'!$A$1:$I$31</definedName>
    <definedName name="Z_FA4A5916_725B_4658_9B6B_6975ABA729F4_.wvu.PrintTitles" localSheetId="0" hidden="1">'Лист1'!$9:$9</definedName>
    <definedName name="Z_FA4A5916_725B_4658_9B6B_6975ABA729F4_.wvu.Rows" localSheetId="0" hidden="1">'Лист1'!$6:$6,'Лист1'!$12:$13,'Лист1'!$22:$25,'Лист1'!$35:$35</definedName>
    <definedName name="_xlnm.Print_Titles" localSheetId="0">'Лист1'!$9:$9</definedName>
    <definedName name="_xlnm.Print_Area" localSheetId="0">'Лист1'!$A$1:$I$31</definedName>
  </definedNames>
  <calcPr fullCalcOnLoad="1"/>
</workbook>
</file>

<file path=xl/comments1.xml><?xml version="1.0" encoding="utf-8"?>
<comments xmlns="http://schemas.openxmlformats.org/spreadsheetml/2006/main">
  <authors>
    <author>Parfenenko</author>
  </authors>
  <commentList>
    <comment ref="J19" authorId="0">
      <text>
        <r>
          <rPr>
            <i/>
            <sz val="8"/>
            <rFont val="Tahoma"/>
            <family val="2"/>
          </rPr>
          <t>Сумма на 2013 год проиндексирована, а в ЦП включено на уровне утвержденного 2013 и 2014 годов (до конца года в ЦП внесут изменения)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<sst xmlns="http://schemas.openxmlformats.org/spreadsheetml/2006/main" count="41" uniqueCount="37">
  <si>
    <t>Постановление Администрации ЗАТО Северск от 09.02.2011 №162 «О порядке оказания материальной помощи жителям ЗАТО Северск, оказавшимся в трудной жизненной ситуации»; 
Постановление Администрации ЗАТО Северск от 08.07.2011 № 1417 «Об утверждении целевой программы «Социальная защита 
и поддержка населения ЗАТО Северск в 2012 - 2014 годах»</t>
  </si>
  <si>
    <t xml:space="preserve">Решение Думы ЗАТО Северск от 06.12.2007 № 43/5 «Об утверждении Положения о ежемесячной материальной помощи неработающим пенсионерам муниципальных учреждений ЗАТО Северск и ФГУЗ ЦМСЧ № 81 ФМБА России, ФГУЗ КБ № 81ФМБА России»; 
Постановление Администрации ЗАТО Северск от 08.07.2011 № 1417 «Об утверждении целевой программы «Социальная защита 
и поддержка населения ЗАТО Северск в 2012 - 2014 годах»;
Постановление Администрации ЗАТО Северск от 13.12.2012 № 3447 «Об утверждении Положения об осуществлении ежемесячной выплаты неработающим пенсионерам - почетным гражданам ЗАТО Северск и Порядка предоставления компенсации расходов на оплату жилого помещения и коммунальных услуг гражданам, удостоенным звания «Почетный гражданин ЗАТО Северск»;
Постановление Главы Администрации ЗАТО Северск от 16.03.2009 № 742 «Об утверждении Положения о порядке доплаты к пенсии неработающим пенсионерам ЗАТО Северск, имеющим почетные звания РФ, РСФСР, СССР» </t>
  </si>
  <si>
    <t>Постановление Администрации ЗАТО Северск от 08.07.2011 № 1417 «Об утверждении целевой программы «Социальная защита 
и поддержка населения ЗАТО Северск в 2012 - 2014 годах»</t>
  </si>
  <si>
    <t>Постановление Администрации ЗАТО Северск от 04.04.2011 № 621 «О пожизненной ренте в ЗАТО Северск»; 
Постановление Администрации ЗАТО Северск от 08.07.2011 № 1417 «Об утверждении целевой программы «Социальная защита 
и поддержка населения ЗАТО Северск в 2012 - 2014 годах»</t>
  </si>
  <si>
    <t xml:space="preserve">Часть 11 ст. 159 Жилищного кодекса Российской Федерации;
Постановление Администрации ЗАТО Северск от 08.07.2011 № 1417 «Об утверждении целевой программы «Социальная защита 
и поддержка населения ЗАТО Северск в 2012 - 2014 годах»;
Постановление Администрации ЗАТО Северск от 03.02.2012 № 251 «Об установлении стандарта максимально допустимой доли расходов граждан, проживающих на территории ЗАТО Северск, 
на оплату жилого помещения и коммунальных услуг» </t>
  </si>
  <si>
    <t>Решение СНП ЗАТО Северск от 25.03.2004 № 48/21 «Об утверждении Положения о порядке присвоения звания «Почетный гражданин ЗАТО Северск»; 
Постановление Администрации ЗАТО Северск от 08.07.2011 № 1417 «Об утверждении целевой программы «Социальная защита 
и поддержка населения ЗАТО Северск в 2012 - 2014 годах»;
Постановление Администрации ЗАТО Северск от 13.12.2012 № 3447 «Об утверждении Положения об осуществлении ежемесячной выплаты неработающим пенсионерам - почетным гражданам ЗАТО Северск и Порядка предоставления компенсации расходов на оплату жилого помещения и коммунальных услуг гражданам, удостоенным звания «Почетный гражданин ЗАТО Северск»</t>
  </si>
  <si>
    <t>15 801,12;</t>
  </si>
  <si>
    <t>Компенсация оплаты жилого помещения и коммунальных услуг гражданам, удостоенным звания «Почетный гражданин ЗАТО Северск»</t>
  </si>
  <si>
    <t>Постановление Администрации ЗАТО Северск от 24.02.2011 № 295 «О порядке предоставления на территории городского округа ЗАТО Северск Томской области ежегодных денежных выплат 
на частичную оплату стоимости помывке в бане пенсионерам, проживающим в квартирах, не оборудованных ванной или душем»</t>
  </si>
  <si>
    <t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</t>
  </si>
  <si>
    <t>Матриальная помощь ветеранам ВОВ из семей с низкими доходами на зубопротезирование</t>
  </si>
  <si>
    <t xml:space="preserve">Матриальная помощь гражданам на профилактику заболеваний, широко распространенных в пожилом и старческом возрасте  </t>
  </si>
  <si>
    <t>(плюс, минус)</t>
  </si>
  <si>
    <t>Уточн.
Думой
 ЗАТО Северск, 2010 г.</t>
  </si>
  <si>
    <t>(тыс.руб.)</t>
  </si>
  <si>
    <t>Основание 
(наименование, дата и номер нормативного
правового акта)</t>
  </si>
  <si>
    <r>
      <t>Дополнительные субсидии отдельным категориям граждан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</si>
  <si>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>Утв.
Думой
ЗАТО Северск,  2011 г.</t>
  </si>
  <si>
    <t>Уточн.
Думой
 ЗАТО Северск, 2011 г.</t>
  </si>
  <si>
    <t>Ежемесячные выплаты неработающим пенсионерам, удостоенным звания «Почетный гражданин ЗАТО Северск», доплаты к пенсии неработающим пенсионерам, имеющим почетные звания Российской Федерации, РСФСР и СССР, ежемесячная материальная помощь неработающим пенсионерам муниципальных учреждений ЗАТО Северск и ФГУЗ ЦМСЧ № 81 ФМБА России, ФГУЗ КБ № 81 ФМБА России</t>
  </si>
  <si>
    <t xml:space="preserve">Выплаты пожизненной ренты </t>
  </si>
  <si>
    <t>без банковского и почтового обслуживания</t>
  </si>
  <si>
    <t>Материальная помощь жителям ЗАТО Северск, оказавшимся в трудной жизненной ситуации</t>
  </si>
  <si>
    <t>ИТОГО:</t>
  </si>
  <si>
    <t>Наиме-нование  главного распоря-дителя (распоряди-теля) бюджетных средств</t>
  </si>
  <si>
    <t>Наименование 
публичного нормативного обязательства</t>
  </si>
  <si>
    <t>Админист-рация ЗАТО Северск</t>
  </si>
  <si>
    <t>Единовременные денежные выплаты отдельным категориям граждан ЗАТО Северск в ознаменование годовщины Дня Победы советского народа в ВОВ 1941-1945 годов, к юбилейным датам (80, 85, 90, 95, 100, 50
 и 60 лет свадьбы)</t>
  </si>
  <si>
    <t>ОБЩИЙ ОБЪЕМ 
бюджетных ассигнований, направляемых на исполнение публичных нормативных обязательств 
ЗАТО Северск на 2013 год</t>
  </si>
  <si>
    <t>банковское обслуживание</t>
  </si>
  <si>
    <t>ПНО</t>
  </si>
  <si>
    <t>Потребность 
по ЦП</t>
  </si>
  <si>
    <t>План 
на 2013 год</t>
  </si>
  <si>
    <t>Перечень публичных нормативных обязательств, исполняемых за счет средств 
бюджета ЗАТО Северск</t>
  </si>
  <si>
    <t>Ежегодная денежная выплата на частичную оплату стоимости помывки в бане пенсионерам, проживающим
 в квартирах, 
не оборудованных ванной или душем</t>
  </si>
  <si>
    <t xml:space="preserve">Компенсационные выплаты для проезда до садовых участков пригородным железнодорожным транспортом </t>
  </si>
  <si>
    <r>
      <t xml:space="preserve">                                                                                                                           Приложение 10
                                                                                                                           к Решению Думы ЗАТО Северск
                                                                                                                           от__</t>
    </r>
    <r>
      <rPr>
        <u val="single"/>
        <sz val="12"/>
        <rFont val="Times New Roman"/>
        <family val="1"/>
      </rPr>
      <t>20.12.2012</t>
    </r>
    <r>
      <rPr>
        <sz val="12"/>
        <rFont val="Times New Roman"/>
        <family val="1"/>
      </rPr>
      <t>__ №___</t>
    </r>
    <r>
      <rPr>
        <u val="single"/>
        <sz val="12"/>
        <rFont val="Times New Roman"/>
        <family val="1"/>
      </rPr>
      <t>32/1</t>
    </r>
    <r>
      <rPr>
        <sz val="12"/>
        <rFont val="Times New Roman"/>
        <family val="1"/>
      </rPr>
      <t>_____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</si>
</sst>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</numFmts>
  <fonts count="3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1"/>
      <name val="Times New Roman"/>
      <family val="1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u val="single"/>
      <sz val="12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8" fillId="7" borderId="1" applyNumberFormat="0" applyAlignment="0" applyProtection="0"/>
    <xf numFmtId="0" fontId="19" fillId="19" borderId="2" applyNumberFormat="0" applyAlignment="0" applyProtection="0"/>
    <xf numFmtId="0" fontId="20" fillId="1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0" borderId="7" applyNumberFormat="0" applyAlignment="0" applyProtection="0"/>
    <xf numFmtId="0" fontId="9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3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14" fontId="4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/>
    </xf>
    <xf numFmtId="4" fontId="2" fillId="0" borderId="0" xfId="0" applyNumberFormat="1" applyFont="1" applyAlignment="1">
      <alignment/>
    </xf>
    <xf numFmtId="4" fontId="1" fillId="23" borderId="11" xfId="0" applyNumberFormat="1" applyFont="1" applyFill="1" applyBorder="1" applyAlignment="1">
      <alignment horizontal="justify"/>
    </xf>
    <xf numFmtId="4" fontId="1" fillId="23" borderId="11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justify" vertical="top" wrapText="1"/>
    </xf>
    <xf numFmtId="4" fontId="1" fillId="23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justify"/>
    </xf>
    <xf numFmtId="4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1" fillId="23" borderId="0" xfId="0" applyFont="1" applyFill="1" applyAlignment="1">
      <alignment/>
    </xf>
    <xf numFmtId="4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4" fontId="13" fillId="0" borderId="11" xfId="0" applyNumberFormat="1" applyFont="1" applyBorder="1" applyAlignment="1">
      <alignment vertical="center"/>
    </xf>
    <xf numFmtId="0" fontId="1" fillId="0" borderId="14" xfId="0" applyNumberFormat="1" applyFont="1" applyFill="1" applyBorder="1" applyAlignment="1">
      <alignment vertical="top" wrapText="1"/>
    </xf>
    <xf numFmtId="0" fontId="1" fillId="0" borderId="15" xfId="0" applyNumberFormat="1" applyFont="1" applyFill="1" applyBorder="1" applyAlignment="1">
      <alignment vertical="top" wrapText="1"/>
    </xf>
    <xf numFmtId="0" fontId="1" fillId="0" borderId="16" xfId="0" applyNumberFormat="1" applyFont="1" applyFill="1" applyBorder="1" applyAlignment="1">
      <alignment vertical="top" wrapText="1"/>
    </xf>
    <xf numFmtId="4" fontId="1" fillId="0" borderId="12" xfId="0" applyNumberFormat="1" applyFont="1" applyFill="1" applyBorder="1" applyAlignment="1">
      <alignment horizontal="left" vertical="top" wrapText="1"/>
    </xf>
    <xf numFmtId="4" fontId="1" fillId="23" borderId="12" xfId="0" applyNumberFormat="1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left" vertical="top" wrapText="1"/>
    </xf>
    <xf numFmtId="4" fontId="1" fillId="23" borderId="11" xfId="0" applyNumberFormat="1" applyFont="1" applyFill="1" applyBorder="1" applyAlignment="1">
      <alignment horizontal="left" vertical="top" wrapText="1"/>
    </xf>
    <xf numFmtId="0" fontId="1" fillId="0" borderId="0" xfId="52" applyFont="1" applyFill="1" applyAlignment="1">
      <alignment horizontal="left" vertical="center" wrapText="1"/>
      <protection/>
    </xf>
    <xf numFmtId="0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3"/>
  <sheetViews>
    <sheetView tabSelected="1" view="pageBreakPreview" zoomScale="75" zoomScaleNormal="75" zoomScaleSheetLayoutView="75" zoomScalePageLayoutView="0" workbookViewId="0" topLeftCell="A1">
      <selection activeCell="A3" sqref="A3"/>
    </sheetView>
  </sheetViews>
  <sheetFormatPr defaultColWidth="9.00390625" defaultRowHeight="12.75" outlineLevelRow="1" outlineLevelCol="1"/>
  <cols>
    <col min="1" max="1" width="12.125" style="7" customWidth="1"/>
    <col min="2" max="2" width="27.375" style="7" customWidth="1"/>
    <col min="3" max="3" width="9.625" style="7" hidden="1" customWidth="1"/>
    <col min="4" max="4" width="10.75390625" style="7" hidden="1" customWidth="1"/>
    <col min="5" max="5" width="10.375" style="7" hidden="1" customWidth="1" outlineLevel="1"/>
    <col min="6" max="6" width="8.00390625" style="7" hidden="1" customWidth="1" outlineLevel="1"/>
    <col min="7" max="7" width="10.25390625" style="7" hidden="1" customWidth="1" outlineLevel="1"/>
    <col min="8" max="8" width="65.25390625" style="7" customWidth="1" collapsed="1"/>
    <col min="9" max="9" width="13.25390625" style="7" customWidth="1"/>
    <col min="10" max="10" width="11.75390625" style="7" customWidth="1"/>
    <col min="11" max="11" width="11.375" style="7" customWidth="1"/>
    <col min="12" max="12" width="9.375" style="7" customWidth="1"/>
    <col min="13" max="13" width="16.25390625" style="7" customWidth="1"/>
    <col min="14" max="16384" width="9.125" style="7" customWidth="1"/>
  </cols>
  <sheetData>
    <row r="1" spans="1:9" ht="15.75" customHeight="1">
      <c r="A1" s="1"/>
      <c r="B1" s="56" t="s">
        <v>36</v>
      </c>
      <c r="C1" s="56"/>
      <c r="D1" s="56"/>
      <c r="E1" s="56"/>
      <c r="F1" s="56"/>
      <c r="G1" s="56"/>
      <c r="H1" s="56"/>
      <c r="I1" s="56"/>
    </row>
    <row r="2" spans="1:9" ht="18" customHeight="1">
      <c r="A2" s="3"/>
      <c r="B2" s="56"/>
      <c r="C2" s="56"/>
      <c r="D2" s="56"/>
      <c r="E2" s="56"/>
      <c r="F2" s="56"/>
      <c r="G2" s="56"/>
      <c r="H2" s="56"/>
      <c r="I2" s="56"/>
    </row>
    <row r="3" spans="1:9" ht="45" customHeight="1">
      <c r="A3" s="3"/>
      <c r="B3" s="56"/>
      <c r="C3" s="56"/>
      <c r="D3" s="56"/>
      <c r="E3" s="56"/>
      <c r="F3" s="56"/>
      <c r="G3" s="56"/>
      <c r="H3" s="56"/>
      <c r="I3" s="56"/>
    </row>
    <row r="4" spans="1:8" ht="12.75">
      <c r="A4" s="3"/>
      <c r="B4" s="4"/>
      <c r="C4" s="4"/>
      <c r="D4" s="4"/>
      <c r="E4" s="4"/>
      <c r="F4" s="4"/>
      <c r="G4" s="4"/>
      <c r="H4" s="4"/>
    </row>
    <row r="5" spans="1:9" ht="60" customHeight="1">
      <c r="A5" s="57" t="s">
        <v>28</v>
      </c>
      <c r="B5" s="57"/>
      <c r="C5" s="57"/>
      <c r="D5" s="57"/>
      <c r="E5" s="57"/>
      <c r="F5" s="57"/>
      <c r="G5" s="57"/>
      <c r="H5" s="57"/>
      <c r="I5" s="57"/>
    </row>
    <row r="6" spans="1:8" ht="18.75" hidden="1">
      <c r="A6" s="5"/>
      <c r="B6" s="5"/>
      <c r="C6" s="5"/>
      <c r="D6" s="5"/>
      <c r="E6" s="5"/>
      <c r="F6" s="5"/>
      <c r="G6" s="5"/>
      <c r="H6" s="5"/>
    </row>
    <row r="7" spans="1:15" ht="18.75">
      <c r="A7" s="5"/>
      <c r="B7" s="5"/>
      <c r="C7" s="5"/>
      <c r="D7" s="5"/>
      <c r="E7" s="5"/>
      <c r="F7" s="5"/>
      <c r="G7" s="5"/>
      <c r="I7" s="33" t="s">
        <v>14</v>
      </c>
      <c r="L7" s="39" t="s">
        <v>21</v>
      </c>
      <c r="M7" s="39"/>
      <c r="N7" s="39"/>
      <c r="O7" s="39"/>
    </row>
    <row r="8" spans="1:12" ht="160.5" customHeight="1">
      <c r="A8" s="37" t="s">
        <v>24</v>
      </c>
      <c r="B8" s="37" t="s">
        <v>25</v>
      </c>
      <c r="C8" s="26" t="s">
        <v>12</v>
      </c>
      <c r="D8" s="26" t="s">
        <v>13</v>
      </c>
      <c r="E8" s="26" t="s">
        <v>17</v>
      </c>
      <c r="F8" s="26" t="s">
        <v>12</v>
      </c>
      <c r="G8" s="26" t="s">
        <v>18</v>
      </c>
      <c r="H8" s="37" t="s">
        <v>15</v>
      </c>
      <c r="I8" s="38" t="s">
        <v>32</v>
      </c>
      <c r="J8" s="45" t="s">
        <v>30</v>
      </c>
      <c r="K8" s="46" t="s">
        <v>29</v>
      </c>
      <c r="L8" s="46" t="s">
        <v>31</v>
      </c>
    </row>
    <row r="9" spans="1:11" ht="15" customHeight="1">
      <c r="A9" s="27">
        <v>1</v>
      </c>
      <c r="B9" s="27">
        <v>2</v>
      </c>
      <c r="C9" s="27">
        <v>4</v>
      </c>
      <c r="D9" s="27">
        <v>5</v>
      </c>
      <c r="E9" s="27">
        <v>3</v>
      </c>
      <c r="F9" s="27">
        <v>4</v>
      </c>
      <c r="G9" s="27">
        <v>5</v>
      </c>
      <c r="H9" s="27">
        <v>3</v>
      </c>
      <c r="I9" s="35">
        <v>4</v>
      </c>
      <c r="K9" s="23" t="e">
        <f>I11+I14+I15+I16+#REF!+#REF!</f>
        <v>#REF!</v>
      </c>
    </row>
    <row r="10" spans="1:9" ht="37.5" customHeight="1">
      <c r="A10" s="59" t="s">
        <v>33</v>
      </c>
      <c r="B10" s="60"/>
      <c r="C10" s="60"/>
      <c r="D10" s="60"/>
      <c r="E10" s="60"/>
      <c r="F10" s="60"/>
      <c r="G10" s="60"/>
      <c r="H10" s="60"/>
      <c r="I10" s="60"/>
    </row>
    <row r="11" spans="1:12" ht="102.75" customHeight="1">
      <c r="A11" s="49" t="s">
        <v>26</v>
      </c>
      <c r="B11" s="52" t="s">
        <v>22</v>
      </c>
      <c r="C11" s="24"/>
      <c r="D11" s="24" t="e">
        <f>#REF!+C11</f>
        <v>#REF!</v>
      </c>
      <c r="E11" s="30">
        <v>1520.4</v>
      </c>
      <c r="F11" s="32"/>
      <c r="G11" s="32">
        <f>E11+F11</f>
        <v>1520.4</v>
      </c>
      <c r="H11" s="36" t="s">
        <v>0</v>
      </c>
      <c r="I11" s="30">
        <v>5339</v>
      </c>
      <c r="J11" s="40">
        <f>(2617+912.1+227.3+606+1030.2)*0.99</f>
        <v>5338.673999999999</v>
      </c>
      <c r="K11" s="40">
        <f>(2617+912.1+227.3+606+1030.2)*0.01</f>
        <v>53.925999999999995</v>
      </c>
      <c r="L11" s="40">
        <f>J11+K11</f>
        <v>5392.599999999999</v>
      </c>
    </row>
    <row r="12" spans="1:12" ht="63" customHeight="1" hidden="1" outlineLevel="1">
      <c r="A12" s="50"/>
      <c r="B12" s="53" t="s">
        <v>10</v>
      </c>
      <c r="C12" s="24"/>
      <c r="D12" s="24" t="e">
        <f>#REF!+C12</f>
        <v>#REF!</v>
      </c>
      <c r="E12" s="25"/>
      <c r="F12" s="29"/>
      <c r="G12" s="29">
        <f aca="true" t="shared" si="0" ref="G12:G19">E12+F12</f>
        <v>0</v>
      </c>
      <c r="H12" s="55" t="s">
        <v>9</v>
      </c>
      <c r="I12" s="25"/>
      <c r="J12" s="40"/>
      <c r="K12" s="40"/>
      <c r="L12" s="40"/>
    </row>
    <row r="13" spans="1:12" ht="94.5" customHeight="1" hidden="1" outlineLevel="1">
      <c r="A13" s="50"/>
      <c r="B13" s="53" t="s">
        <v>11</v>
      </c>
      <c r="C13" s="24"/>
      <c r="D13" s="24" t="e">
        <f>#REF!+C13</f>
        <v>#REF!</v>
      </c>
      <c r="E13" s="25"/>
      <c r="F13" s="29"/>
      <c r="G13" s="29">
        <f t="shared" si="0"/>
        <v>0</v>
      </c>
      <c r="H13" s="55" t="s">
        <v>9</v>
      </c>
      <c r="I13" s="25"/>
      <c r="J13" s="40"/>
      <c r="K13" s="40"/>
      <c r="L13" s="40"/>
    </row>
    <row r="14" spans="1:12" ht="315" customHeight="1" collapsed="1">
      <c r="A14" s="50"/>
      <c r="B14" s="54" t="s">
        <v>19</v>
      </c>
      <c r="C14" s="24"/>
      <c r="D14" s="24" t="e">
        <f>#REF!+C14</f>
        <v>#REF!</v>
      </c>
      <c r="E14" s="25">
        <v>11950.4</v>
      </c>
      <c r="F14" s="29"/>
      <c r="G14" s="29">
        <f t="shared" si="0"/>
        <v>11950.4</v>
      </c>
      <c r="H14" s="36" t="s">
        <v>1</v>
      </c>
      <c r="I14" s="30">
        <v>4350</v>
      </c>
      <c r="J14" s="40">
        <f>12671.5*0.99</f>
        <v>12544.785</v>
      </c>
      <c r="K14" s="40">
        <v>126.71</v>
      </c>
      <c r="L14" s="40">
        <f>J14+K14</f>
        <v>12671.494999999999</v>
      </c>
    </row>
    <row r="15" spans="1:12" ht="169.5" customHeight="1">
      <c r="A15" s="50"/>
      <c r="B15" s="54" t="s">
        <v>27</v>
      </c>
      <c r="C15" s="31"/>
      <c r="D15" s="31" t="e">
        <f>#REF!+C15</f>
        <v>#REF!</v>
      </c>
      <c r="E15" s="30">
        <v>2110.5</v>
      </c>
      <c r="F15" s="32"/>
      <c r="G15" s="32">
        <f t="shared" si="0"/>
        <v>2110.5</v>
      </c>
      <c r="H15" s="36" t="s">
        <v>2</v>
      </c>
      <c r="I15" s="30">
        <v>2164.5</v>
      </c>
      <c r="J15" s="44">
        <f>2199.4*0.99</f>
        <v>2177.406</v>
      </c>
      <c r="K15" s="40">
        <f>2199.4*0.01</f>
        <v>21.994</v>
      </c>
      <c r="L15" s="40">
        <f>J15+K15</f>
        <v>2199.4</v>
      </c>
    </row>
    <row r="16" spans="1:12" ht="96.75" customHeight="1">
      <c r="A16" s="51"/>
      <c r="B16" s="54" t="s">
        <v>20</v>
      </c>
      <c r="C16" s="31"/>
      <c r="D16" s="31" t="e">
        <f>#REF!+C16</f>
        <v>#REF!</v>
      </c>
      <c r="E16" s="30">
        <v>741.3</v>
      </c>
      <c r="F16" s="32"/>
      <c r="G16" s="32">
        <f t="shared" si="0"/>
        <v>741.3</v>
      </c>
      <c r="H16" s="36" t="s">
        <v>3</v>
      </c>
      <c r="I16" s="30">
        <v>820</v>
      </c>
      <c r="J16" s="42">
        <v>850</v>
      </c>
      <c r="K16" s="41"/>
      <c r="L16" s="43">
        <f>J16+K16</f>
        <v>850</v>
      </c>
    </row>
    <row r="17" spans="1:12" ht="135.75" customHeight="1">
      <c r="A17" s="63" t="s">
        <v>26</v>
      </c>
      <c r="B17" s="54" t="s">
        <v>34</v>
      </c>
      <c r="C17" s="31"/>
      <c r="D17" s="31"/>
      <c r="E17" s="30"/>
      <c r="F17" s="32"/>
      <c r="G17" s="32"/>
      <c r="H17" s="36" t="s">
        <v>8</v>
      </c>
      <c r="I17" s="30">
        <v>72.3</v>
      </c>
      <c r="J17" s="42"/>
      <c r="K17" s="41"/>
      <c r="L17" s="43"/>
    </row>
    <row r="18" spans="1:12" ht="96.75" customHeight="1">
      <c r="A18" s="64"/>
      <c r="B18" s="54" t="s">
        <v>35</v>
      </c>
      <c r="C18" s="31"/>
      <c r="D18" s="31"/>
      <c r="E18" s="30"/>
      <c r="F18" s="32"/>
      <c r="G18" s="32"/>
      <c r="H18" s="36" t="s">
        <v>2</v>
      </c>
      <c r="I18" s="30">
        <v>33</v>
      </c>
      <c r="J18" s="42"/>
      <c r="K18" s="41"/>
      <c r="L18" s="43"/>
    </row>
    <row r="19" spans="1:13" ht="134.25" customHeight="1">
      <c r="A19" s="64"/>
      <c r="B19" s="36" t="s">
        <v>16</v>
      </c>
      <c r="C19" s="24"/>
      <c r="D19" s="24" t="e">
        <f>#REF!+C19</f>
        <v>#REF!</v>
      </c>
      <c r="E19" s="25">
        <v>1871.1</v>
      </c>
      <c r="F19" s="29"/>
      <c r="G19" s="29">
        <f t="shared" si="0"/>
        <v>1871.1</v>
      </c>
      <c r="H19" s="36" t="s">
        <v>4</v>
      </c>
      <c r="I19" s="30">
        <v>1390.4</v>
      </c>
      <c r="J19" s="44">
        <f>L19-K19</f>
        <v>1390.3659</v>
      </c>
      <c r="K19" s="40">
        <f>L19*0.01</f>
        <v>14.0441</v>
      </c>
      <c r="L19" s="40">
        <v>1404.41</v>
      </c>
      <c r="M19" s="47"/>
    </row>
    <row r="20" spans="1:12" ht="214.5" customHeight="1">
      <c r="A20" s="65"/>
      <c r="B20" s="36" t="s">
        <v>7</v>
      </c>
      <c r="C20" s="24"/>
      <c r="D20" s="24"/>
      <c r="E20" s="25"/>
      <c r="F20" s="29"/>
      <c r="G20" s="29"/>
      <c r="H20" s="36" t="s">
        <v>5</v>
      </c>
      <c r="I20" s="30">
        <v>1631.92</v>
      </c>
      <c r="J20" s="44">
        <f>L20-K20</f>
        <v>1631.9160000000002</v>
      </c>
      <c r="K20" s="40">
        <f>L20*0.01</f>
        <v>16.484</v>
      </c>
      <c r="L20" s="40">
        <v>1648.4</v>
      </c>
    </row>
    <row r="21" spans="1:12" ht="22.5" customHeight="1">
      <c r="A21" s="61" t="s">
        <v>23</v>
      </c>
      <c r="B21" s="62"/>
      <c r="C21" s="24"/>
      <c r="D21" s="24"/>
      <c r="E21" s="25"/>
      <c r="F21" s="29"/>
      <c r="G21" s="29"/>
      <c r="H21" s="28"/>
      <c r="I21" s="30" t="s">
        <v>6</v>
      </c>
      <c r="J21" s="48">
        <f>SUM(J11:J20)</f>
        <v>23933.1469</v>
      </c>
      <c r="K21" s="48">
        <f>SUM(K11:K20)</f>
        <v>233.15810000000002</v>
      </c>
      <c r="L21" s="48">
        <f>SUM(L11:L20)</f>
        <v>24166.305</v>
      </c>
    </row>
    <row r="22" spans="1:8" ht="12.75" hidden="1">
      <c r="A22" s="3"/>
      <c r="B22" s="2"/>
      <c r="C22" s="2"/>
      <c r="D22" s="2"/>
      <c r="E22" s="2"/>
      <c r="F22" s="2"/>
      <c r="G22" s="2"/>
      <c r="H22" s="2"/>
    </row>
    <row r="23" spans="1:8" ht="12.75" hidden="1">
      <c r="A23" s="3"/>
      <c r="B23" s="2"/>
      <c r="C23" s="2"/>
      <c r="D23" s="2"/>
      <c r="E23" s="2"/>
      <c r="F23" s="2"/>
      <c r="G23" s="2"/>
      <c r="H23" s="2"/>
    </row>
    <row r="24" spans="2:8" ht="12.75" hidden="1">
      <c r="B24" s="2"/>
      <c r="C24" s="2"/>
      <c r="D24" s="2"/>
      <c r="E24" s="2"/>
      <c r="F24" s="2"/>
      <c r="G24" s="2"/>
      <c r="H24" s="2"/>
    </row>
    <row r="25" spans="1:8" ht="12.75" hidden="1">
      <c r="A25" s="3"/>
      <c r="B25" s="2"/>
      <c r="C25" s="2"/>
      <c r="D25" s="2"/>
      <c r="E25" s="2"/>
      <c r="F25" s="2"/>
      <c r="G25" s="2"/>
      <c r="H25" s="2"/>
    </row>
    <row r="26" spans="1:9" ht="12.75">
      <c r="A26" s="3"/>
      <c r="B26" s="2"/>
      <c r="C26" s="2"/>
      <c r="D26" s="2"/>
      <c r="E26" s="2"/>
      <c r="F26" s="2"/>
      <c r="G26" s="2"/>
      <c r="H26" s="2"/>
      <c r="I26" s="23"/>
    </row>
    <row r="27" spans="1:8" ht="12.75">
      <c r="A27" s="3"/>
      <c r="B27" s="2"/>
      <c r="C27" s="2"/>
      <c r="D27" s="2"/>
      <c r="E27" s="2"/>
      <c r="F27" s="2"/>
      <c r="G27" s="2"/>
      <c r="H27" s="2"/>
    </row>
    <row r="28" spans="1:9" ht="15.75">
      <c r="A28" s="3"/>
      <c r="B28" s="2"/>
      <c r="C28" s="2"/>
      <c r="D28" s="2"/>
      <c r="E28" s="2"/>
      <c r="F28" s="2"/>
      <c r="G28" s="2"/>
      <c r="H28" s="2"/>
      <c r="I28" s="20"/>
    </row>
    <row r="29" spans="2:9" ht="18" customHeight="1">
      <c r="B29" s="22"/>
      <c r="C29" s="22"/>
      <c r="D29" s="22"/>
      <c r="E29" s="22"/>
      <c r="F29" s="22"/>
      <c r="G29" s="22"/>
      <c r="H29" s="8"/>
      <c r="I29" s="8"/>
    </row>
    <row r="30" spans="2:9" ht="18" customHeight="1">
      <c r="B30" s="8"/>
      <c r="C30" s="10"/>
      <c r="D30" s="10"/>
      <c r="E30" s="10"/>
      <c r="F30" s="10"/>
      <c r="G30" s="10"/>
      <c r="H30" s="8"/>
      <c r="I30" s="8"/>
    </row>
    <row r="31" spans="1:9" ht="20.25" customHeight="1">
      <c r="A31" s="58"/>
      <c r="B31" s="58"/>
      <c r="C31" s="58"/>
      <c r="D31" s="58"/>
      <c r="E31" s="58"/>
      <c r="F31" s="58"/>
      <c r="G31" s="58"/>
      <c r="H31" s="58"/>
      <c r="I31" s="11"/>
    </row>
    <row r="32" spans="1:9" ht="18.75">
      <c r="A32" s="12"/>
      <c r="B32" s="13"/>
      <c r="C32" s="13"/>
      <c r="D32" s="13"/>
      <c r="E32" s="13"/>
      <c r="F32" s="13"/>
      <c r="G32" s="13"/>
      <c r="H32" s="13"/>
      <c r="I32" s="13"/>
    </row>
    <row r="33" spans="1:9" ht="18.75">
      <c r="A33" s="14"/>
      <c r="B33" s="8"/>
      <c r="C33" s="10"/>
      <c r="D33" s="10"/>
      <c r="E33" s="10"/>
      <c r="F33" s="10"/>
      <c r="G33" s="10"/>
      <c r="H33" s="8"/>
      <c r="I33" s="8"/>
    </row>
    <row r="34" spans="1:9" ht="18.75">
      <c r="A34" s="14"/>
      <c r="B34" s="8"/>
      <c r="C34" s="10"/>
      <c r="D34" s="10"/>
      <c r="E34" s="10"/>
      <c r="F34" s="10"/>
      <c r="G34" s="10"/>
      <c r="H34" s="8"/>
      <c r="I34" s="8"/>
    </row>
    <row r="35" spans="1:9" ht="18" customHeight="1" hidden="1">
      <c r="A35" s="14"/>
      <c r="B35" s="8"/>
      <c r="C35" s="10"/>
      <c r="D35" s="10"/>
      <c r="E35" s="10"/>
      <c r="F35" s="10"/>
      <c r="G35" s="10"/>
      <c r="H35" s="8"/>
      <c r="I35" s="8"/>
    </row>
    <row r="36" spans="1:9" ht="18.75">
      <c r="A36" s="14"/>
      <c r="B36" s="8"/>
      <c r="C36" s="10"/>
      <c r="D36" s="10"/>
      <c r="E36" s="10"/>
      <c r="F36" s="10"/>
      <c r="G36" s="10"/>
      <c r="H36" s="8"/>
      <c r="I36" s="8"/>
    </row>
    <row r="37" spans="1:9" ht="18.75">
      <c r="A37" s="9"/>
      <c r="B37" s="8"/>
      <c r="C37" s="10"/>
      <c r="D37" s="10"/>
      <c r="E37" s="10"/>
      <c r="F37" s="10"/>
      <c r="G37" s="10"/>
      <c r="H37" s="8"/>
      <c r="I37" s="8"/>
    </row>
    <row r="38" spans="1:9" ht="15.75">
      <c r="A38" s="15"/>
      <c r="B38" s="15"/>
      <c r="C38" s="16"/>
      <c r="D38" s="16"/>
      <c r="E38" s="16"/>
      <c r="F38" s="16"/>
      <c r="G38" s="16"/>
      <c r="H38" s="15"/>
      <c r="I38" s="15"/>
    </row>
    <row r="39" spans="1:9" ht="15.75">
      <c r="A39" s="15"/>
      <c r="B39" s="15"/>
      <c r="C39" s="16"/>
      <c r="D39" s="16"/>
      <c r="E39" s="16"/>
      <c r="F39" s="16"/>
      <c r="G39" s="16"/>
      <c r="H39" s="15"/>
      <c r="I39" s="15"/>
    </row>
    <row r="40" spans="1:9" ht="15.75">
      <c r="A40" s="15"/>
      <c r="B40" s="15"/>
      <c r="C40" s="16"/>
      <c r="D40" s="16"/>
      <c r="E40" s="16"/>
      <c r="F40" s="16"/>
      <c r="G40" s="16"/>
      <c r="H40" s="15"/>
      <c r="I40" s="15"/>
    </row>
    <row r="44" ht="15.75">
      <c r="B44" s="20"/>
    </row>
    <row r="45" ht="15.75">
      <c r="B45" s="20"/>
    </row>
    <row r="47" s="20" customFormat="1" ht="15.75"/>
    <row r="48" s="20" customFormat="1" ht="15.75"/>
    <row r="57" spans="3:7" ht="15.75">
      <c r="C57" s="17"/>
      <c r="D57" s="18"/>
      <c r="E57" s="18"/>
      <c r="F57" s="18"/>
      <c r="G57" s="18"/>
    </row>
    <row r="58" spans="3:7" ht="15.75">
      <c r="C58" s="17"/>
      <c r="D58" s="18"/>
      <c r="E58" s="18"/>
      <c r="F58" s="18"/>
      <c r="G58" s="18"/>
    </row>
    <row r="59" spans="3:7" ht="15.75">
      <c r="C59" s="17"/>
      <c r="D59" s="18"/>
      <c r="E59" s="18"/>
      <c r="F59" s="18"/>
      <c r="G59" s="18"/>
    </row>
    <row r="60" spans="3:7" ht="15.75">
      <c r="C60" s="17"/>
      <c r="D60" s="18"/>
      <c r="E60" s="18"/>
      <c r="F60" s="18"/>
      <c r="G60" s="18"/>
    </row>
    <row r="61" spans="3:7" ht="15.75">
      <c r="C61" s="17"/>
      <c r="D61" s="18"/>
      <c r="E61" s="18"/>
      <c r="F61" s="18"/>
      <c r="G61" s="18"/>
    </row>
    <row r="62" spans="3:7" ht="15.75">
      <c r="C62" s="17"/>
      <c r="D62" s="18"/>
      <c r="E62" s="18"/>
      <c r="F62" s="18"/>
      <c r="G62" s="18"/>
    </row>
    <row r="63" spans="3:7" ht="15.75">
      <c r="C63" s="17"/>
      <c r="D63" s="18"/>
      <c r="E63" s="18"/>
      <c r="F63" s="18"/>
      <c r="G63" s="18"/>
    </row>
    <row r="64" spans="3:7" ht="15.75">
      <c r="C64" s="17"/>
      <c r="D64" s="18"/>
      <c r="E64" s="18"/>
      <c r="F64" s="18"/>
      <c r="G64" s="18"/>
    </row>
    <row r="65" spans="3:7" ht="15.75">
      <c r="C65" s="17"/>
      <c r="D65" s="18"/>
      <c r="E65" s="18"/>
      <c r="F65" s="18"/>
      <c r="G65" s="18"/>
    </row>
    <row r="66" spans="3:7" ht="15.75">
      <c r="C66" s="17"/>
      <c r="D66" s="18"/>
      <c r="E66" s="18"/>
      <c r="F66" s="18"/>
      <c r="G66" s="18"/>
    </row>
    <row r="67" spans="3:7" ht="15.75">
      <c r="C67" s="17"/>
      <c r="D67" s="18"/>
      <c r="E67" s="18"/>
      <c r="F67" s="18"/>
      <c r="G67" s="18"/>
    </row>
    <row r="68" spans="3:7" ht="15.75">
      <c r="C68" s="17"/>
      <c r="D68" s="18"/>
      <c r="E68" s="18"/>
      <c r="F68" s="18"/>
      <c r="G68" s="18"/>
    </row>
    <row r="69" spans="3:7" ht="15.75">
      <c r="C69" s="17"/>
      <c r="D69" s="18"/>
      <c r="E69" s="18"/>
      <c r="F69" s="18"/>
      <c r="G69" s="18"/>
    </row>
    <row r="71" ht="15.75">
      <c r="C71" s="17"/>
    </row>
    <row r="72" ht="15.75">
      <c r="C72" s="17"/>
    </row>
    <row r="75" ht="15.75">
      <c r="A75" s="34"/>
    </row>
    <row r="76" ht="15.75">
      <c r="A76" s="20"/>
    </row>
    <row r="80" ht="15.75">
      <c r="A80" s="20"/>
    </row>
    <row r="81" ht="15.75">
      <c r="A81" s="20"/>
    </row>
    <row r="90" ht="51.75" customHeight="1"/>
    <row r="92" ht="78" customHeight="1"/>
    <row r="94" ht="82.5" customHeight="1">
      <c r="A94" s="20"/>
    </row>
    <row r="96" spans="1:2" ht="174" customHeight="1">
      <c r="A96" s="6"/>
      <c r="B96" s="17"/>
    </row>
    <row r="98" spans="1:2" ht="18.75">
      <c r="A98" s="6"/>
      <c r="B98" s="17"/>
    </row>
    <row r="99" spans="1:2" ht="18.75">
      <c r="A99" s="6"/>
      <c r="B99" s="17"/>
    </row>
    <row r="100" spans="1:2" ht="18.75">
      <c r="A100" s="6"/>
      <c r="B100" s="17"/>
    </row>
    <row r="101" spans="1:2" ht="18.75">
      <c r="A101" s="6"/>
      <c r="B101" s="17"/>
    </row>
    <row r="102" spans="1:2" ht="18.75">
      <c r="A102" s="6"/>
      <c r="B102" s="17"/>
    </row>
    <row r="103" spans="1:2" ht="18.75">
      <c r="A103" s="6"/>
      <c r="B103" s="17"/>
    </row>
    <row r="104" spans="1:2" ht="18.75">
      <c r="A104" s="6"/>
      <c r="B104" s="17"/>
    </row>
    <row r="105" spans="1:2" ht="18.75">
      <c r="A105" s="6"/>
      <c r="B105" s="17"/>
    </row>
    <row r="106" spans="1:2" ht="18.75">
      <c r="A106" s="6"/>
      <c r="B106" s="17"/>
    </row>
    <row r="107" spans="1:2" ht="18.75">
      <c r="A107" s="6"/>
      <c r="B107" s="17"/>
    </row>
    <row r="108" spans="1:2" ht="18.75">
      <c r="A108" s="6"/>
      <c r="B108" s="17"/>
    </row>
    <row r="109" spans="1:2" ht="18.75">
      <c r="A109" s="6"/>
      <c r="B109" s="17"/>
    </row>
    <row r="110" spans="1:2" ht="18.75">
      <c r="A110" s="6"/>
      <c r="B110" s="17"/>
    </row>
    <row r="127" spans="1:2" ht="18.75">
      <c r="A127" s="6"/>
      <c r="B127" s="17"/>
    </row>
    <row r="128" spans="1:2" ht="18.75">
      <c r="A128" s="6"/>
      <c r="B128" s="17"/>
    </row>
    <row r="129" ht="15.75">
      <c r="A129" s="21"/>
    </row>
    <row r="131" ht="18.75">
      <c r="A131" s="6"/>
    </row>
    <row r="132" ht="18.75">
      <c r="A132" s="6"/>
    </row>
    <row r="133" ht="18.75">
      <c r="A133" s="19"/>
    </row>
  </sheetData>
  <sheetProtection/>
  <mergeCells count="6">
    <mergeCell ref="B1:I3"/>
    <mergeCell ref="A5:I5"/>
    <mergeCell ref="A31:H31"/>
    <mergeCell ref="A10:I10"/>
    <mergeCell ref="A21:B21"/>
    <mergeCell ref="A17:A20"/>
  </mergeCells>
  <printOptions/>
  <pageMargins left="1.1811023622047245" right="0.2362204724409449" top="0.6692913385826772" bottom="0.5905511811023623" header="0" footer="0.5118110236220472"/>
  <pageSetup firstPageNumber="85" useFirstPageNumber="1" horizontalDpi="600" verticalDpi="600" orientation="portrait" paperSize="9" scale="75" r:id="rId3"/>
  <headerFooter alignWithMargins="0">
    <oddFooter>&amp;R&amp;"Times New Roman,обычный"&amp;12&amp;P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Naumova</cp:lastModifiedBy>
  <cp:lastPrinted>2012-12-29T03:57:22Z</cp:lastPrinted>
  <dcterms:created xsi:type="dcterms:W3CDTF">2008-10-06T07:55:44Z</dcterms:created>
  <dcterms:modified xsi:type="dcterms:W3CDTF">2012-12-29T03:57:42Z</dcterms:modified>
  <cp:category/>
  <cp:version/>
  <cp:contentType/>
  <cp:contentStatus/>
</cp:coreProperties>
</file>