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8" sheetId="1" r:id="rId1"/>
  </sheets>
  <definedNames>
    <definedName name="OLE_LINK176" localSheetId="0">'Доходы 2018'!$B$108</definedName>
    <definedName name="Z_389D9002_B159_466B_9DF6_B698B38C0892_.wvu.PrintTitles" localSheetId="0" hidden="1">'Доходы 2018'!$8:$8</definedName>
    <definedName name="Z_389D9002_B159_466B_9DF6_B698B38C0892_.wvu.Rows" localSheetId="0" hidden="1">'Доходы 2018'!#REF!,'Доходы 2018'!#REF!,'Доходы 2018'!#REF!,'Доходы 2018'!$45:$45,'Доходы 2018'!#REF!,'Доходы 2018'!#REF!</definedName>
    <definedName name="_xlnm.Print_Titles" localSheetId="0">'Доходы 2018'!$8:$8</definedName>
    <definedName name="_xlnm.Print_Area" localSheetId="0">'Доходы 2018'!$A$1:$E$130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/>
  <c r="D115"/>
  <c r="E115" s="1"/>
  <c r="C61"/>
  <c r="D109"/>
  <c r="C109"/>
  <c r="E13"/>
  <c r="E107"/>
  <c r="E108"/>
  <c r="E55"/>
  <c r="E56"/>
  <c r="E58"/>
  <c r="E59"/>
  <c r="E120" l="1"/>
  <c r="E118"/>
  <c r="E119"/>
  <c r="D117"/>
  <c r="C117"/>
  <c r="E122"/>
  <c r="E124"/>
  <c r="E123"/>
  <c r="E121"/>
  <c r="D61"/>
  <c r="D53" s="1"/>
  <c r="C53"/>
  <c r="E110"/>
  <c r="D78"/>
  <c r="D77" s="1"/>
  <c r="E73"/>
  <c r="E74"/>
  <c r="E67"/>
  <c r="E65"/>
  <c r="E64"/>
  <c r="D41"/>
  <c r="D38"/>
  <c r="D32"/>
  <c r="D28"/>
  <c r="D26" l="1"/>
  <c r="D25" s="1"/>
  <c r="E117"/>
  <c r="E27" l="1"/>
  <c r="E29"/>
  <c r="E30"/>
  <c r="E31"/>
  <c r="E33"/>
  <c r="E34"/>
  <c r="E35"/>
  <c r="E36"/>
  <c r="E37"/>
  <c r="E39"/>
  <c r="E38" s="1"/>
  <c r="E42"/>
  <c r="E43"/>
  <c r="E44"/>
  <c r="E45"/>
  <c r="E49"/>
  <c r="E50"/>
  <c r="E52"/>
  <c r="E54"/>
  <c r="E57"/>
  <c r="E60"/>
  <c r="E62"/>
  <c r="E63"/>
  <c r="E66"/>
  <c r="E68"/>
  <c r="E69"/>
  <c r="E70"/>
  <c r="E71"/>
  <c r="E72"/>
  <c r="E75"/>
  <c r="E76"/>
  <c r="E79"/>
  <c r="E80"/>
  <c r="E81"/>
  <c r="E82"/>
  <c r="E83"/>
  <c r="E84"/>
  <c r="E85"/>
  <c r="E86"/>
  <c r="E87"/>
  <c r="E88"/>
  <c r="E90"/>
  <c r="E91"/>
  <c r="E92"/>
  <c r="E93"/>
  <c r="E94"/>
  <c r="E95"/>
  <c r="E96"/>
  <c r="E97"/>
  <c r="E98"/>
  <c r="E99"/>
  <c r="E100"/>
  <c r="E101"/>
  <c r="E102"/>
  <c r="E103"/>
  <c r="E104"/>
  <c r="E105"/>
  <c r="E106"/>
  <c r="E111"/>
  <c r="E112"/>
  <c r="E113"/>
  <c r="E114"/>
  <c r="D19"/>
  <c r="D14"/>
  <c r="E12"/>
  <c r="E15"/>
  <c r="E16"/>
  <c r="E17"/>
  <c r="E18"/>
  <c r="E20"/>
  <c r="E21"/>
  <c r="E23"/>
  <c r="E24"/>
  <c r="E109" l="1"/>
  <c r="D10"/>
  <c r="D9" s="1"/>
  <c r="E41"/>
  <c r="E61"/>
  <c r="E53" s="1"/>
  <c r="E19"/>
  <c r="E28"/>
  <c r="E14"/>
  <c r="E32"/>
  <c r="C89"/>
  <c r="E89" s="1"/>
  <c r="E78" s="1"/>
  <c r="E77" s="1"/>
  <c r="E26" l="1"/>
  <c r="C78"/>
  <c r="C77" s="1"/>
  <c r="C40" l="1"/>
  <c r="E40" s="1"/>
  <c r="E25" s="1"/>
  <c r="C51"/>
  <c r="C48" l="1"/>
  <c r="E51"/>
  <c r="C11"/>
  <c r="E11" s="1"/>
  <c r="C22" l="1"/>
  <c r="E22" s="1"/>
  <c r="E10" s="1"/>
  <c r="E9" s="1"/>
  <c r="D48" l="1"/>
  <c r="E48" s="1"/>
  <c r="C47"/>
  <c r="C46" s="1"/>
  <c r="C41"/>
  <c r="C38"/>
  <c r="C32"/>
  <c r="C28"/>
  <c r="C19"/>
  <c r="C14"/>
  <c r="C10" l="1"/>
  <c r="C26"/>
  <c r="C25" s="1"/>
  <c r="D47" l="1"/>
  <c r="D46" s="1"/>
  <c r="E47"/>
  <c r="E46" s="1"/>
  <c r="C9"/>
  <c r="D125" l="1"/>
  <c r="C125"/>
</calcChain>
</file>

<file path=xl/sharedStrings.xml><?xml version="1.0" encoding="utf-8"?>
<sst xmlns="http://schemas.openxmlformats.org/spreadsheetml/2006/main" count="243" uniqueCount="234">
  <si>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</si>
  <si>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</si>
  <si>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</si>
  <si>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</si>
  <si>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</si>
  <si>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</si>
  <si>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</si>
  <si>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</si>
  <si>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</si>
  <si>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</si>
  <si>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</si>
  <si>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</si>
  <si>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</si>
  <si>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</si>
  <si>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</si>
  <si>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</si>
  <si>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</si>
  <si>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</si>
  <si>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</si>
  <si>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</si>
  <si>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</si>
  <si>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</si>
  <si>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</si>
  <si>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</si>
  <si>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</si>
  <si>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</si>
  <si>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</si>
  <si>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</si>
  <si>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</si>
  <si>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</si>
  <si>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</si>
  <si>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</si>
  <si>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</si>
  <si>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</si>
  <si>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</si>
  <si>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</si>
  <si>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</si>
  <si>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</si>
  <si>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</si>
  <si>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</si>
  <si>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</si>
  <si>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</si>
  <si>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</si>
  <si>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</si>
  <si>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</si>
  <si>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</si>
  <si>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</si>
  <si>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</si>
  <si>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</si>
  <si>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</si>
  <si>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</si>
  <si>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</si>
  <si>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</si>
  <si>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</si>
  <si>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</si>
  <si>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</si>
  <si>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</si>
  <si>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</si>
  <si>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</si>
  <si>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</si>
  <si>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</si>
  <si>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</si>
  <si>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</si>
  <si>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</si>
  <si>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</si>
  <si>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</si>
  <si>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</si>
  <si>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</si>
  <si>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</si>
  <si>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</si>
  <si>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</si>
  <si>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</si>
  <si>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</si>
  <si>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</si>
  <si>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</si>
  <si>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</si>
  <si>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</si>
  <si>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</si>
  <si>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</si>
  <si>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</si>
  <si>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</si>
  <si>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</si>
  <si>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</si>
  <si>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</si>
  <si>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</si>
  <si>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</si>
  <si>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</si>
  <si>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</si>
  <si>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</si>
  <si>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</si>
  <si>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</si>
  <si>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</si>
  <si>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</si>
  <si>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</si>
  <si>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</si>
  <si>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</si>
  <si>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</si>
  <si>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</si>
  <si>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</si>
  <si>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</si>
  <si>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</si>
  <si>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</si>
  <si>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</si>
  <si>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</si>
  <si>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</si>
  <si>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</si>
  <si>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</si>
  <si>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</si>
  <si>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</si>
  <si>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</si>
  <si>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</si>
  <si>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</si>
  <si>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</si>
  <si>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</si>
  <si>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</si>
  <si>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</si>
  <si>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</si>
  <si>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</si>
  <si>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</si>
  <si>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</si>
  <si>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</si>
  <si>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</si>
  <si>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</si>
  <si>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</si>
  <si>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</si>
  <si>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</si>
  <si>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</si>
  <si>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</si>
  <si>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</si>
  <si>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</si>
  <si>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</si>
  <si>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</si>
  <si>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</si>
  <si>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</si>
  <si>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</si>
  <si>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</si>
  <si>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</si>
  <si>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</si>
  <si>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</si>
  <si>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</si>
  <si>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</si>
  <si>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</si>
  <si>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</si>
  <si>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</si>
  <si>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ДОХОДЫ
бюджета ЗАТО Северск на 2018 год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</si>
  <si>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</si>
  <si>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</si>
  <si>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</si>
  <si>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</si>
  <si>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000 1 03 02000 01 0000 110</t>
  </si>
  <si>
    <t>902 2 02 30027 04 0113 151</t>
  </si>
  <si>
    <t>902 2 02 30027 04 0114 151</t>
  </si>
  <si>
    <t>954 2 02 30024 04 0123 151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</si>
  <si>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</si>
  <si>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предоставление субсидий на содействие достижению целевых показателей региональных программ развития агропромышленного комплекса)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</si>
  <si>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</si>
  <si>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</si>
  <si>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</si>
  <si>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182 1 06 06000 04 0000 110</t>
  </si>
  <si>
    <t>Налоги на прибыль, доходы</t>
  </si>
  <si>
    <t>182 1 01 02000 01 0000 110</t>
  </si>
  <si>
    <t>953 2 02 20229 04 0190 151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</si>
  <si>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(Средства бюджета субъекта Российской Федерации)</t>
  </si>
  <si>
    <t>000 1 01 00000 00 0000 000</t>
  </si>
  <si>
    <t>903 2 02 15002 04 0000 151</t>
  </si>
  <si>
    <t>Дотации на поддержку мер по обеспечению сбалансированности местных бюджетов</t>
  </si>
  <si>
    <t>904 2 02 20051 04 0000 151</t>
  </si>
  <si>
    <t>904 2 02 29999 04 0045 151</t>
  </si>
  <si>
    <t>907 2 02 49999 04 0039 151</t>
  </si>
  <si>
    <t>Иные межбюджетные трансферты на организацию системы выявления, сопровождения одаренных детей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</si>
  <si>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</si>
  <si>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902 2 02 35260 04 0000 151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</si>
  <si>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</si>
  <si>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902 2 02 35082 04 0241 151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</si>
  <si>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</si>
  <si>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</si>
  <si>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</si>
  <si>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952 2 02 29999 04 0062 151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</si>
  <si>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</si>
  <si>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</si>
  <si>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>954 2 02 35543 04 0000 151</t>
  </si>
  <si>
    <t xml:space="preserve">Субсидии на улучшение жилищных условий молодых семей Томской области в рамках государственной программы "Обеспечение доступности жилья и улучшение качества жилищных условий населения Томской области" 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</si>
  <si>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</si>
  <si>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</si>
  <si>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953 2 02 29999 04 0062 151</t>
  </si>
  <si>
    <r>
      <t xml:space="preserve">                                                                                                  от__</t>
    </r>
    <r>
      <rPr>
        <u/>
        <sz val="12"/>
        <rFont val="Times New Roman"/>
        <family val="1"/>
        <charset val="204"/>
      </rPr>
      <t>21.12.201</t>
    </r>
    <r>
      <rPr>
        <sz val="12"/>
        <rFont val="Times New Roman"/>
        <family val="1"/>
        <charset val="204"/>
      </rPr>
      <t>7_2017 №_______</t>
    </r>
  </si>
  <si>
    <t>Утв. Думой ЗАТО Северск 2017г.</t>
  </si>
  <si>
    <t>(плюс, минус)</t>
  </si>
  <si>
    <t>Уточн. Думой ЗАТО Северск 2017г.</t>
  </si>
  <si>
    <t>5=3+4</t>
  </si>
  <si>
    <t>«Приложение  4</t>
  </si>
  <si>
    <t xml:space="preserve"> к Решению Думы ЗАТО Северск</t>
  </si>
  <si>
    <t>от 21.12.2017 № 33/1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</si>
  <si>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</si>
  <si>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904 2 02 29999 04 0012 151</t>
  </si>
  <si>
    <t>904 2 02 29999 04 0013 151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</si>
  <si>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культуры и туризма в Томской области"</t>
  </si>
  <si>
    <t>904 2 02 29999 04 0019 151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</si>
  <si>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</si>
  <si>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907 2 02 29999 04 0048 151</t>
  </si>
  <si>
    <t>907 2 02 29999 04 0056 151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</si>
  <si>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</si>
  <si>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</si>
  <si>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</si>
  <si>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953 2 02 45390 04 0000 151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</si>
  <si>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</si>
  <si>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</si>
  <si>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</si>
  <si>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</si>
  <si>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904 2 19 60010 04 0000 151</t>
  </si>
  <si>
    <t>907 2 19 60010 04 0000 151</t>
  </si>
  <si>
    <t>952 2 19 60010 04 0000 151</t>
  </si>
  <si>
    <t>906 2 19 60010 04 0000 151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</si>
  <si>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</si>
  <si>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</si>
  <si>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904 2 19 25020 04 0000 151</t>
  </si>
  <si>
    <t>902 2 19 25527 04 0000 151</t>
  </si>
  <si>
    <t>Субсидии бюджетам городских округов на реализацию федеральных целевых программ (реализация государственной программы «Обеспечение доступности жилья и улучшение качества жилищных условий населения Томской области» за счет средств областного бюджета)</t>
  </si>
  <si>
    <t>Субсидии бюджетам городских округов на реализацию федеральных целевых программ (реализация государственной программы «Обеспечение доступности жилья и улучшение качества жилищных условий населения Томской области» за счет средств федерального бюджета)</t>
  </si>
  <si>
    <t>904 2 02 20051 04 0045 151</t>
  </si>
  <si>
    <t>904 2 02 20051 04 0046 151</t>
  </si>
  <si>
    <t>954 2 02 35543 04 0124 151</t>
  </si>
  <si>
    <t>954 2 02 35543 04 0125 151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</si>
  <si>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 (федеральный бюджет)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</si>
  <si>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 (областной бюджет)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</si>
  <si>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локальных очистных сооружений по адресу: Томская область, ЗАТО Северск, г.Северск, ул.Предзаводская, 14б)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</si>
  <si>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газопровода от ГРС-4 до котельной по адресу: Томская область, ЗАТО Северск, г.Северск, ул.Предзаводская, 14)</t>
  </si>
  <si>
    <t>953 2 02 20077 04 0191 151</t>
  </si>
  <si>
    <t>953 2 02 20077 04 0192 151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</si>
  <si>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</si>
  <si>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</si>
  <si>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907 2 18 04010 04 0000 180</t>
  </si>
  <si>
    <t>Доходы бюджетов городских округов от возврата  бюджетными учреждениями остатков субсидий прошлых лет</t>
  </si>
  <si>
    <t>3 555 898,11»;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</si>
</sst>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4" fontId="5" fillId="3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justify" vertical="center" wrapText="1"/>
    </xf>
    <xf numFmtId="4" fontId="5" fillId="0" borderId="2" xfId="2" applyNumberFormat="1" applyFont="1" applyFill="1" applyBorder="1" applyAlignment="1">
      <alignment horizontal="center" vertical="center"/>
    </xf>
    <xf numFmtId="4" fontId="6" fillId="2" borderId="2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5" fillId="3" borderId="0" xfId="2" applyNumberFormat="1" applyFont="1" applyFill="1" applyBorder="1" applyAlignment="1">
      <alignment horizontal="center" vertical="center"/>
    </xf>
    <xf numFmtId="4" fontId="6" fillId="2" borderId="0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view="pageBreakPreview" zoomScale="90" zoomScaleSheetLayoutView="90" workbookViewId="0">
      <selection activeCell="I127" sqref="I127"/>
    </sheetView>
  </sheetViews>
  <sheetFormatPr defaultColWidth="8.85546875" defaultRowHeight="15.75"/>
  <cols>
    <col min="1" max="1" width="27.140625" style="1" customWidth="1"/>
    <col min="2" max="2" width="56" style="16" customWidth="1"/>
    <col min="3" max="3" width="16" style="3" customWidth="1"/>
    <col min="4" max="4" width="12.85546875" style="3" customWidth="1"/>
    <col min="5" max="5" width="15.5703125" style="3" customWidth="1"/>
    <col min="6" max="9" width="13.7109375" style="3" customWidth="1"/>
    <col min="10" max="11" width="17.28515625" style="3" customWidth="1"/>
    <col min="12" max="12" width="12.7109375" style="3" bestFit="1" customWidth="1"/>
    <col min="13" max="13" width="13.28515625" style="3" customWidth="1"/>
    <col min="14" max="16384" width="8.85546875" style="3"/>
  </cols>
  <sheetData>
    <row r="1" spans="1:12" ht="15" customHeight="1">
      <c r="A1" s="3"/>
      <c r="B1" s="2"/>
      <c r="C1" s="48" t="s">
        <v>190</v>
      </c>
      <c r="D1" s="48"/>
      <c r="E1" s="48"/>
      <c r="F1" s="32"/>
      <c r="G1" s="32"/>
      <c r="H1" s="32"/>
      <c r="I1" s="32"/>
    </row>
    <row r="2" spans="1:12" ht="17.25" customHeight="1">
      <c r="A2" s="3"/>
      <c r="B2" s="2" t="s">
        <v>185</v>
      </c>
      <c r="C2" s="48" t="s">
        <v>191</v>
      </c>
      <c r="D2" s="48"/>
      <c r="E2" s="48"/>
      <c r="F2" s="32"/>
      <c r="G2" s="32"/>
      <c r="H2" s="32"/>
      <c r="I2" s="32"/>
    </row>
    <row r="3" spans="1:12" ht="20.25" customHeight="1">
      <c r="A3" s="3"/>
      <c r="B3" s="30"/>
      <c r="C3" s="49" t="s">
        <v>192</v>
      </c>
      <c r="D3" s="49"/>
      <c r="E3" s="49"/>
      <c r="F3" s="33"/>
      <c r="G3" s="33"/>
      <c r="H3" s="33"/>
      <c r="I3" s="33"/>
    </row>
    <row r="4" spans="1:12" ht="11.25" customHeight="1">
      <c r="A4" s="3"/>
      <c r="B4" s="30"/>
      <c r="C4" s="30"/>
      <c r="D4" s="33"/>
      <c r="E4" s="33"/>
      <c r="F4" s="33"/>
      <c r="G4" s="33"/>
      <c r="H4" s="33"/>
      <c r="I4" s="33"/>
      <c r="J4" s="33"/>
      <c r="K4" s="33"/>
    </row>
    <row r="5" spans="1:12" ht="33.75" customHeight="1">
      <c r="A5" s="45" t="s">
        <v>144</v>
      </c>
      <c r="B5" s="45"/>
      <c r="C5" s="45"/>
      <c r="D5" s="45"/>
      <c r="E5" s="45"/>
      <c r="F5" s="31"/>
      <c r="G5" s="31"/>
      <c r="H5" s="31"/>
      <c r="I5" s="31"/>
    </row>
    <row r="6" spans="1:12" ht="16.899999999999999" customHeight="1">
      <c r="A6" s="23"/>
      <c r="B6" s="4"/>
      <c r="C6" s="46" t="s">
        <v>0</v>
      </c>
      <c r="D6" s="46"/>
      <c r="E6" s="46"/>
      <c r="F6" s="40"/>
      <c r="G6" s="40"/>
      <c r="H6" s="40"/>
      <c r="I6" s="40"/>
    </row>
    <row r="7" spans="1:12" ht="33.75" customHeight="1">
      <c r="A7" s="5" t="s">
        <v>1</v>
      </c>
      <c r="B7" s="6" t="s">
        <v>2</v>
      </c>
      <c r="C7" s="7" t="s">
        <v>186</v>
      </c>
      <c r="D7" s="7" t="s">
        <v>187</v>
      </c>
      <c r="E7" s="7" t="s">
        <v>188</v>
      </c>
      <c r="F7" s="41"/>
      <c r="G7" s="41"/>
      <c r="H7" s="41"/>
      <c r="I7" s="41"/>
    </row>
    <row r="8" spans="1:12" ht="18" customHeight="1">
      <c r="A8" s="5">
        <v>1</v>
      </c>
      <c r="B8" s="6">
        <v>2</v>
      </c>
      <c r="C8" s="8">
        <v>3</v>
      </c>
      <c r="D8" s="8">
        <v>4</v>
      </c>
      <c r="E8" s="8" t="s">
        <v>189</v>
      </c>
      <c r="F8" s="42"/>
      <c r="G8" s="42"/>
      <c r="H8" s="42"/>
      <c r="I8" s="42"/>
    </row>
    <row r="9" spans="1:12" s="11" customFormat="1" ht="21.6" customHeight="1">
      <c r="A9" s="9"/>
      <c r="B9" s="26" t="s">
        <v>3</v>
      </c>
      <c r="C9" s="21">
        <f>C10+C25</f>
        <v>1030758.21</v>
      </c>
      <c r="D9" s="21">
        <f>D10+D25</f>
        <v>1086.1500000000001</v>
      </c>
      <c r="E9" s="21">
        <f>E10+E25</f>
        <v>1031844.36</v>
      </c>
      <c r="F9" s="29"/>
      <c r="G9" s="29"/>
      <c r="H9" s="29"/>
      <c r="I9" s="29"/>
    </row>
    <row r="10" spans="1:12" ht="20.45" customHeight="1">
      <c r="A10" s="12"/>
      <c r="B10" s="26" t="s">
        <v>4</v>
      </c>
      <c r="C10" s="21">
        <f>C11+C13+C14+C19+C22+C24</f>
        <v>884320.42</v>
      </c>
      <c r="D10" s="21">
        <f t="shared" ref="D10" si="0">D11+D13+D14+D19+D22+D24</f>
        <v>956.66</v>
      </c>
      <c r="E10" s="21">
        <f>E11+E13+E14+E19+E22+E24</f>
        <v>885277.08</v>
      </c>
      <c r="F10" s="29"/>
      <c r="G10" s="29"/>
      <c r="H10" s="29"/>
      <c r="I10" s="29"/>
      <c r="L10" s="22"/>
    </row>
    <row r="11" spans="1:12" ht="20.45" customHeight="1">
      <c r="A11" s="13" t="s">
        <v>163</v>
      </c>
      <c r="B11" s="26" t="s">
        <v>159</v>
      </c>
      <c r="C11" s="21">
        <f>C12</f>
        <v>644946.64</v>
      </c>
      <c r="D11" s="10"/>
      <c r="E11" s="34">
        <f>C11+D11</f>
        <v>644946.64</v>
      </c>
      <c r="F11" s="43"/>
      <c r="G11" s="43"/>
      <c r="H11" s="43"/>
      <c r="I11" s="43"/>
      <c r="L11" s="22"/>
    </row>
    <row r="12" spans="1:12" ht="23.45" customHeight="1">
      <c r="A12" s="13" t="s">
        <v>160</v>
      </c>
      <c r="B12" s="20" t="s">
        <v>5</v>
      </c>
      <c r="C12" s="21">
        <v>644946.64</v>
      </c>
      <c r="D12" s="10"/>
      <c r="E12" s="34">
        <f t="shared" ref="E12:E84" si="1">C12+D12</f>
        <v>644946.64</v>
      </c>
      <c r="F12" s="43"/>
      <c r="G12" s="43"/>
      <c r="H12" s="43"/>
      <c r="I12" s="43"/>
    </row>
    <row r="13" spans="1:12" ht="34.5" customHeight="1">
      <c r="A13" s="13" t="s">
        <v>149</v>
      </c>
      <c r="B13" s="25" t="s">
        <v>6</v>
      </c>
      <c r="C13" s="21">
        <v>6032</v>
      </c>
      <c r="D13" s="10">
        <v>956.66</v>
      </c>
      <c r="E13" s="34">
        <f>C13+D13</f>
        <v>6988.66</v>
      </c>
      <c r="F13" s="43"/>
      <c r="G13" s="43"/>
      <c r="H13" s="43"/>
      <c r="I13" s="43"/>
    </row>
    <row r="14" spans="1:12" ht="24.75" customHeight="1">
      <c r="A14" s="13" t="s">
        <v>7</v>
      </c>
      <c r="B14" s="20" t="s">
        <v>8</v>
      </c>
      <c r="C14" s="21">
        <f>C15+C16+C17+C18</f>
        <v>89297.279999999999</v>
      </c>
      <c r="D14" s="37">
        <f>D15+D16+D17+D18</f>
        <v>0</v>
      </c>
      <c r="E14" s="21">
        <f>E15+E16+E17+E18</f>
        <v>89297.279999999999</v>
      </c>
      <c r="F14" s="29"/>
      <c r="G14" s="29"/>
      <c r="H14" s="29"/>
      <c r="I14" s="29"/>
    </row>
    <row r="15" spans="1:12" ht="34.5" customHeight="1">
      <c r="A15" s="13" t="s">
        <v>9</v>
      </c>
      <c r="B15" s="20" t="s">
        <v>10</v>
      </c>
      <c r="C15" s="21">
        <v>41407</v>
      </c>
      <c r="D15" s="38"/>
      <c r="E15" s="34">
        <f t="shared" si="1"/>
        <v>41407</v>
      </c>
      <c r="F15" s="43"/>
      <c r="G15" s="43"/>
      <c r="H15" s="43"/>
      <c r="I15" s="43"/>
      <c r="K15" s="22"/>
    </row>
    <row r="16" spans="1:12" ht="34.9" customHeight="1">
      <c r="A16" s="13" t="s">
        <v>11</v>
      </c>
      <c r="B16" s="20" t="s">
        <v>12</v>
      </c>
      <c r="C16" s="21">
        <v>46164.18</v>
      </c>
      <c r="D16" s="38"/>
      <c r="E16" s="34">
        <f t="shared" si="1"/>
        <v>46164.18</v>
      </c>
      <c r="F16" s="43"/>
      <c r="G16" s="43"/>
      <c r="H16" s="43"/>
      <c r="I16" s="43"/>
      <c r="K16" s="22"/>
    </row>
    <row r="17" spans="1:11" ht="25.15" customHeight="1">
      <c r="A17" s="13" t="s">
        <v>13</v>
      </c>
      <c r="B17" s="20" t="s">
        <v>14</v>
      </c>
      <c r="C17" s="21">
        <v>509.6</v>
      </c>
      <c r="D17" s="38"/>
      <c r="E17" s="34">
        <f t="shared" si="1"/>
        <v>509.6</v>
      </c>
      <c r="F17" s="43"/>
      <c r="G17" s="43"/>
      <c r="H17" s="43"/>
      <c r="I17" s="43"/>
    </row>
    <row r="18" spans="1:11" ht="36" customHeight="1">
      <c r="A18" s="13" t="s">
        <v>15</v>
      </c>
      <c r="B18" s="20" t="s">
        <v>16</v>
      </c>
      <c r="C18" s="21">
        <v>1216.5</v>
      </c>
      <c r="D18" s="38"/>
      <c r="E18" s="34">
        <f t="shared" si="1"/>
        <v>1216.5</v>
      </c>
      <c r="F18" s="43"/>
      <c r="G18" s="43"/>
      <c r="H18" s="43"/>
      <c r="I18" s="43"/>
      <c r="K18" s="22"/>
    </row>
    <row r="19" spans="1:11" ht="24" customHeight="1">
      <c r="A19" s="13" t="s">
        <v>17</v>
      </c>
      <c r="B19" s="20" t="s">
        <v>18</v>
      </c>
      <c r="C19" s="21">
        <f>C20+C21</f>
        <v>133856</v>
      </c>
      <c r="D19" s="37">
        <f>D20+D21</f>
        <v>0</v>
      </c>
      <c r="E19" s="21">
        <f>E20+E21</f>
        <v>133856</v>
      </c>
      <c r="F19" s="29"/>
      <c r="G19" s="29"/>
      <c r="H19" s="29"/>
      <c r="I19" s="29"/>
    </row>
    <row r="20" spans="1:11" ht="21.6" customHeight="1">
      <c r="A20" s="13" t="s">
        <v>19</v>
      </c>
      <c r="B20" s="20" t="s">
        <v>20</v>
      </c>
      <c r="C20" s="21">
        <v>24456</v>
      </c>
      <c r="D20" s="10"/>
      <c r="E20" s="34">
        <f t="shared" si="1"/>
        <v>24456</v>
      </c>
      <c r="F20" s="43"/>
      <c r="G20" s="43"/>
      <c r="H20" s="43"/>
      <c r="I20" s="43"/>
    </row>
    <row r="21" spans="1:11" ht="25.9" customHeight="1">
      <c r="A21" s="13" t="s">
        <v>158</v>
      </c>
      <c r="B21" s="20" t="s">
        <v>21</v>
      </c>
      <c r="C21" s="21">
        <v>109400</v>
      </c>
      <c r="D21" s="10"/>
      <c r="E21" s="34">
        <f t="shared" si="1"/>
        <v>109400</v>
      </c>
      <c r="F21" s="43"/>
      <c r="G21" s="43"/>
      <c r="H21" s="43"/>
      <c r="I21" s="43"/>
    </row>
    <row r="22" spans="1:11" ht="39" customHeight="1">
      <c r="A22" s="13" t="s">
        <v>145</v>
      </c>
      <c r="B22" s="20" t="s">
        <v>146</v>
      </c>
      <c r="C22" s="21">
        <f>C23</f>
        <v>2</v>
      </c>
      <c r="D22" s="21"/>
      <c r="E22" s="34">
        <f t="shared" si="1"/>
        <v>2</v>
      </c>
      <c r="F22" s="43"/>
      <c r="G22" s="43"/>
      <c r="H22" s="43"/>
      <c r="I22" s="43"/>
    </row>
    <row r="23" spans="1:11" ht="37.5" customHeight="1">
      <c r="A23" s="13" t="s">
        <v>147</v>
      </c>
      <c r="B23" s="20" t="s">
        <v>148</v>
      </c>
      <c r="C23" s="21">
        <v>2</v>
      </c>
      <c r="D23" s="21"/>
      <c r="E23" s="34">
        <f t="shared" si="1"/>
        <v>2</v>
      </c>
      <c r="F23" s="43"/>
      <c r="G23" s="43"/>
      <c r="H23" s="43"/>
      <c r="I23" s="43"/>
    </row>
    <row r="24" spans="1:11" ht="25.15" customHeight="1">
      <c r="A24" s="13" t="s">
        <v>22</v>
      </c>
      <c r="B24" s="20" t="s">
        <v>23</v>
      </c>
      <c r="C24" s="21">
        <v>10186.5</v>
      </c>
      <c r="D24" s="10"/>
      <c r="E24" s="34">
        <f t="shared" si="1"/>
        <v>10186.5</v>
      </c>
      <c r="F24" s="43"/>
      <c r="G24" s="43"/>
      <c r="H24" s="43"/>
      <c r="I24" s="43"/>
    </row>
    <row r="25" spans="1:11" ht="22.9" customHeight="1">
      <c r="A25" s="13"/>
      <c r="B25" s="26" t="s">
        <v>24</v>
      </c>
      <c r="C25" s="21">
        <f>C26+C38+C41+C44+C45+C40</f>
        <v>146437.79</v>
      </c>
      <c r="D25" s="37">
        <f t="shared" ref="D25:E25" si="2">D26+D38+D41+D44+D45+D40</f>
        <v>129.49</v>
      </c>
      <c r="E25" s="21">
        <f t="shared" si="2"/>
        <v>146567.28</v>
      </c>
      <c r="F25" s="29"/>
      <c r="G25" s="29"/>
      <c r="H25" s="29"/>
      <c r="I25" s="29"/>
    </row>
    <row r="26" spans="1:11" ht="42.6" customHeight="1">
      <c r="A26" s="13" t="s">
        <v>25</v>
      </c>
      <c r="B26" s="26" t="s">
        <v>26</v>
      </c>
      <c r="C26" s="21">
        <f>C27+C28+C31+C32</f>
        <v>83882.100000000006</v>
      </c>
      <c r="D26" s="37">
        <f t="shared" ref="D26:E26" si="3">D27+D28+D31+D32</f>
        <v>0</v>
      </c>
      <c r="E26" s="21">
        <f t="shared" si="3"/>
        <v>83882.100000000006</v>
      </c>
      <c r="F26" s="29"/>
      <c r="G26" s="29"/>
      <c r="H26" s="29"/>
      <c r="I26" s="29"/>
    </row>
    <row r="27" spans="1:11" ht="65.25" customHeight="1">
      <c r="A27" s="13" t="s">
        <v>27</v>
      </c>
      <c r="B27" s="26" t="s">
        <v>28</v>
      </c>
      <c r="C27" s="21">
        <v>10.199999999999999</v>
      </c>
      <c r="D27" s="38"/>
      <c r="E27" s="34">
        <f t="shared" si="1"/>
        <v>10.199999999999999</v>
      </c>
      <c r="F27" s="43"/>
      <c r="G27" s="43"/>
      <c r="H27" s="43"/>
      <c r="I27" s="43"/>
    </row>
    <row r="28" spans="1:11" ht="24" customHeight="1">
      <c r="A28" s="13"/>
      <c r="B28" s="25" t="s">
        <v>29</v>
      </c>
      <c r="C28" s="21">
        <f>C29+C30</f>
        <v>45468.3</v>
      </c>
      <c r="D28" s="37">
        <f t="shared" ref="D28:E28" si="4">D29+D30</f>
        <v>0</v>
      </c>
      <c r="E28" s="21">
        <f t="shared" si="4"/>
        <v>45468.3</v>
      </c>
      <c r="F28" s="29"/>
      <c r="G28" s="29"/>
      <c r="H28" s="29"/>
      <c r="I28" s="29"/>
    </row>
    <row r="29" spans="1:11" ht="97.5" customHeight="1">
      <c r="A29" s="13" t="s">
        <v>30</v>
      </c>
      <c r="B29" s="25" t="s">
        <v>31</v>
      </c>
      <c r="C29" s="21">
        <v>24658</v>
      </c>
      <c r="D29" s="10"/>
      <c r="E29" s="34">
        <f t="shared" si="1"/>
        <v>24658</v>
      </c>
      <c r="F29" s="43"/>
      <c r="G29" s="43"/>
      <c r="H29" s="43"/>
      <c r="I29" s="43"/>
    </row>
    <row r="30" spans="1:11" ht="99.75" customHeight="1">
      <c r="A30" s="13" t="s">
        <v>32</v>
      </c>
      <c r="B30" s="25" t="s">
        <v>33</v>
      </c>
      <c r="C30" s="21">
        <v>20810.3</v>
      </c>
      <c r="D30" s="10"/>
      <c r="E30" s="34">
        <f t="shared" si="1"/>
        <v>20810.3</v>
      </c>
      <c r="F30" s="43"/>
      <c r="G30" s="43"/>
      <c r="H30" s="43"/>
      <c r="I30" s="43"/>
    </row>
    <row r="31" spans="1:11" ht="67.5" customHeight="1">
      <c r="A31" s="13" t="s">
        <v>34</v>
      </c>
      <c r="B31" s="25" t="s">
        <v>35</v>
      </c>
      <c r="C31" s="21">
        <v>68</v>
      </c>
      <c r="D31" s="10"/>
      <c r="E31" s="34">
        <f t="shared" si="1"/>
        <v>68</v>
      </c>
      <c r="F31" s="43"/>
      <c r="G31" s="43"/>
      <c r="H31" s="43"/>
      <c r="I31" s="43"/>
    </row>
    <row r="32" spans="1:11" ht="99.75" customHeight="1">
      <c r="A32" s="13" t="s">
        <v>36</v>
      </c>
      <c r="B32" s="25" t="s">
        <v>37</v>
      </c>
      <c r="C32" s="21">
        <f>C33+C34+C35+C36+C37</f>
        <v>38335.599999999999</v>
      </c>
      <c r="D32" s="37">
        <f t="shared" ref="D32:E32" si="5">D33+D34+D35+D36+D37</f>
        <v>0</v>
      </c>
      <c r="E32" s="21">
        <f t="shared" si="5"/>
        <v>38335.599999999999</v>
      </c>
      <c r="F32" s="29"/>
      <c r="G32" s="29"/>
      <c r="H32" s="29"/>
      <c r="I32" s="29"/>
    </row>
    <row r="33" spans="1:9" ht="52.5" customHeight="1">
      <c r="A33" s="13" t="s">
        <v>38</v>
      </c>
      <c r="B33" s="25" t="s">
        <v>39</v>
      </c>
      <c r="C33" s="21">
        <v>23282.19</v>
      </c>
      <c r="D33" s="10"/>
      <c r="E33" s="34">
        <f t="shared" si="1"/>
        <v>23282.19</v>
      </c>
      <c r="F33" s="43"/>
      <c r="G33" s="43"/>
      <c r="H33" s="43"/>
      <c r="I33" s="43"/>
    </row>
    <row r="34" spans="1:9" ht="51" customHeight="1">
      <c r="A34" s="13" t="s">
        <v>40</v>
      </c>
      <c r="B34" s="25" t="s">
        <v>41</v>
      </c>
      <c r="C34" s="21">
        <v>8095.67</v>
      </c>
      <c r="D34" s="10"/>
      <c r="E34" s="34">
        <f t="shared" si="1"/>
        <v>8095.67</v>
      </c>
      <c r="F34" s="43"/>
      <c r="G34" s="43"/>
      <c r="H34" s="43"/>
      <c r="I34" s="43"/>
    </row>
    <row r="35" spans="1:9" ht="54.6" customHeight="1">
      <c r="A35" s="13" t="s">
        <v>42</v>
      </c>
      <c r="B35" s="25" t="s">
        <v>43</v>
      </c>
      <c r="C35" s="21">
        <v>450.13</v>
      </c>
      <c r="D35" s="10"/>
      <c r="E35" s="34">
        <f t="shared" si="1"/>
        <v>450.13</v>
      </c>
      <c r="F35" s="43"/>
      <c r="G35" s="43"/>
      <c r="H35" s="43"/>
      <c r="I35" s="43"/>
    </row>
    <row r="36" spans="1:9" ht="50.25" customHeight="1">
      <c r="A36" s="13" t="s">
        <v>44</v>
      </c>
      <c r="B36" s="25" t="s">
        <v>45</v>
      </c>
      <c r="C36" s="21">
        <v>1161.8599999999999</v>
      </c>
      <c r="D36" s="10"/>
      <c r="E36" s="34">
        <f t="shared" si="1"/>
        <v>1161.8599999999999</v>
      </c>
      <c r="F36" s="43"/>
      <c r="G36" s="43"/>
      <c r="H36" s="43"/>
      <c r="I36" s="43"/>
    </row>
    <row r="37" spans="1:9" ht="54.6" customHeight="1">
      <c r="A37" s="13" t="s">
        <v>46</v>
      </c>
      <c r="B37" s="25" t="s">
        <v>47</v>
      </c>
      <c r="C37" s="21">
        <v>5345.75</v>
      </c>
      <c r="D37" s="10"/>
      <c r="E37" s="34">
        <f t="shared" si="1"/>
        <v>5345.75</v>
      </c>
      <c r="F37" s="43"/>
      <c r="G37" s="43"/>
      <c r="H37" s="43"/>
      <c r="I37" s="43"/>
    </row>
    <row r="38" spans="1:9" ht="22.9" customHeight="1">
      <c r="A38" s="13" t="s">
        <v>48</v>
      </c>
      <c r="B38" s="20" t="s">
        <v>49</v>
      </c>
      <c r="C38" s="21">
        <f>C39</f>
        <v>23084</v>
      </c>
      <c r="D38" s="37">
        <f t="shared" ref="D38:E38" si="6">D39</f>
        <v>0</v>
      </c>
      <c r="E38" s="21">
        <f t="shared" si="6"/>
        <v>23084</v>
      </c>
      <c r="F38" s="29"/>
      <c r="G38" s="29"/>
      <c r="H38" s="29"/>
      <c r="I38" s="29"/>
    </row>
    <row r="39" spans="1:9" ht="22.9" customHeight="1">
      <c r="A39" s="13" t="s">
        <v>50</v>
      </c>
      <c r="B39" s="20" t="s">
        <v>51</v>
      </c>
      <c r="C39" s="21">
        <v>23084</v>
      </c>
      <c r="D39" s="38"/>
      <c r="E39" s="34">
        <f t="shared" si="1"/>
        <v>23084</v>
      </c>
      <c r="F39" s="43"/>
      <c r="G39" s="43"/>
      <c r="H39" s="43"/>
      <c r="I39" s="43"/>
    </row>
    <row r="40" spans="1:9" ht="37.5" customHeight="1">
      <c r="A40" s="13" t="s">
        <v>52</v>
      </c>
      <c r="B40" s="20" t="s">
        <v>53</v>
      </c>
      <c r="C40" s="21">
        <f>1578.88+2478.23</f>
        <v>4057.11</v>
      </c>
      <c r="D40" s="38"/>
      <c r="E40" s="34">
        <f t="shared" si="1"/>
        <v>4057.11</v>
      </c>
      <c r="F40" s="43"/>
      <c r="G40" s="43"/>
      <c r="H40" s="43"/>
      <c r="I40" s="43"/>
    </row>
    <row r="41" spans="1:9" ht="37.5" customHeight="1">
      <c r="A41" s="13" t="s">
        <v>54</v>
      </c>
      <c r="B41" s="20" t="s">
        <v>55</v>
      </c>
      <c r="C41" s="21">
        <f>C42+C43</f>
        <v>26811.09</v>
      </c>
      <c r="D41" s="37">
        <f t="shared" ref="D41:E41" si="7">D42+D43</f>
        <v>0</v>
      </c>
      <c r="E41" s="21">
        <f t="shared" si="7"/>
        <v>26811.09</v>
      </c>
      <c r="F41" s="29"/>
      <c r="G41" s="29"/>
      <c r="H41" s="29"/>
      <c r="I41" s="29"/>
    </row>
    <row r="42" spans="1:9" ht="99" customHeight="1">
      <c r="A42" s="13" t="s">
        <v>56</v>
      </c>
      <c r="B42" s="25" t="s">
        <v>57</v>
      </c>
      <c r="C42" s="21">
        <v>26661.09</v>
      </c>
      <c r="D42" s="10"/>
      <c r="E42" s="34">
        <f t="shared" si="1"/>
        <v>26661.09</v>
      </c>
      <c r="F42" s="43"/>
      <c r="G42" s="43"/>
      <c r="H42" s="43"/>
      <c r="I42" s="43"/>
    </row>
    <row r="43" spans="1:9" ht="57" customHeight="1">
      <c r="A43" s="13" t="s">
        <v>58</v>
      </c>
      <c r="B43" s="20" t="s">
        <v>59</v>
      </c>
      <c r="C43" s="21">
        <v>150</v>
      </c>
      <c r="D43" s="10"/>
      <c r="E43" s="34">
        <f t="shared" si="1"/>
        <v>150</v>
      </c>
      <c r="F43" s="43"/>
      <c r="G43" s="43"/>
      <c r="H43" s="43"/>
      <c r="I43" s="43"/>
    </row>
    <row r="44" spans="1:9" ht="22.15" customHeight="1">
      <c r="A44" s="13" t="s">
        <v>60</v>
      </c>
      <c r="B44" s="20" t="s">
        <v>61</v>
      </c>
      <c r="C44" s="21">
        <v>8573.49</v>
      </c>
      <c r="D44" s="10"/>
      <c r="E44" s="34">
        <f t="shared" si="1"/>
        <v>8573.49</v>
      </c>
      <c r="F44" s="43"/>
      <c r="G44" s="43"/>
      <c r="H44" s="43"/>
      <c r="I44" s="43"/>
    </row>
    <row r="45" spans="1:9" ht="24" customHeight="1">
      <c r="A45" s="13" t="s">
        <v>62</v>
      </c>
      <c r="B45" s="20" t="s">
        <v>63</v>
      </c>
      <c r="C45" s="21">
        <v>30</v>
      </c>
      <c r="D45" s="10">
        <v>129.49</v>
      </c>
      <c r="E45" s="34">
        <f t="shared" si="1"/>
        <v>159.49</v>
      </c>
      <c r="F45" s="43"/>
      <c r="G45" s="43"/>
      <c r="H45" s="43"/>
      <c r="I45" s="43"/>
    </row>
    <row r="46" spans="1:9" ht="26.45" customHeight="1">
      <c r="A46" s="13" t="s">
        <v>64</v>
      </c>
      <c r="B46" s="20" t="s">
        <v>65</v>
      </c>
      <c r="C46" s="21">
        <f>C47+C117+C115</f>
        <v>2387301.7000000002</v>
      </c>
      <c r="D46" s="21">
        <f>D47+D117+D115</f>
        <v>136752.04999999999</v>
      </c>
      <c r="E46" s="21">
        <f>E47+E117+E115</f>
        <v>2524053.75</v>
      </c>
      <c r="F46" s="29"/>
      <c r="G46" s="29"/>
      <c r="H46" s="29"/>
      <c r="I46" s="29"/>
    </row>
    <row r="47" spans="1:9" ht="36.75" customHeight="1">
      <c r="A47" s="13" t="s">
        <v>66</v>
      </c>
      <c r="B47" s="20" t="s">
        <v>67</v>
      </c>
      <c r="C47" s="21">
        <f>C48+C53+C77+C109</f>
        <v>2387301.7000000002</v>
      </c>
      <c r="D47" s="21">
        <f t="shared" ref="D47:E47" si="8">D48+D53+D77+D109</f>
        <v>152768.9</v>
      </c>
      <c r="E47" s="21">
        <f t="shared" si="8"/>
        <v>2540070.6</v>
      </c>
      <c r="F47" s="29"/>
      <c r="G47" s="29"/>
      <c r="H47" s="29"/>
      <c r="I47" s="29"/>
    </row>
    <row r="48" spans="1:9" ht="33.75" customHeight="1">
      <c r="A48" s="13" t="s">
        <v>106</v>
      </c>
      <c r="B48" s="20" t="s">
        <v>105</v>
      </c>
      <c r="C48" s="21">
        <f>SUM(C49:C52)</f>
        <v>1258122.5</v>
      </c>
      <c r="D48" s="39">
        <f>SUM(D49:D52)</f>
        <v>0</v>
      </c>
      <c r="E48" s="34">
        <f t="shared" si="1"/>
        <v>1258122.5</v>
      </c>
      <c r="F48" s="43"/>
      <c r="G48" s="43"/>
      <c r="H48" s="43"/>
      <c r="I48" s="43"/>
    </row>
    <row r="49" spans="1:9" ht="66.75" customHeight="1">
      <c r="A49" s="13" t="s">
        <v>101</v>
      </c>
      <c r="B49" s="20" t="s">
        <v>68</v>
      </c>
      <c r="C49" s="21">
        <v>268215.40000000002</v>
      </c>
      <c r="D49" s="10"/>
      <c r="E49" s="34">
        <f t="shared" si="1"/>
        <v>268215.40000000002</v>
      </c>
      <c r="F49" s="43"/>
      <c r="G49" s="43"/>
      <c r="H49" s="43"/>
      <c r="I49" s="43"/>
    </row>
    <row r="50" spans="1:9" ht="48.75" customHeight="1">
      <c r="A50" s="13" t="s">
        <v>102</v>
      </c>
      <c r="B50" s="20" t="s">
        <v>69</v>
      </c>
      <c r="C50" s="21">
        <v>130530</v>
      </c>
      <c r="D50" s="10"/>
      <c r="E50" s="34">
        <f t="shared" si="1"/>
        <v>130530</v>
      </c>
      <c r="F50" s="43"/>
      <c r="G50" s="43"/>
      <c r="H50" s="43"/>
      <c r="I50" s="43"/>
    </row>
    <row r="51" spans="1:9" ht="36" customHeight="1">
      <c r="A51" s="13" t="s">
        <v>164</v>
      </c>
      <c r="B51" s="20" t="s">
        <v>165</v>
      </c>
      <c r="C51" s="21">
        <f>55553.2+33662.9</f>
        <v>89216.1</v>
      </c>
      <c r="D51" s="10"/>
      <c r="E51" s="34">
        <f t="shared" si="1"/>
        <v>89216.1</v>
      </c>
      <c r="F51" s="43"/>
      <c r="G51" s="43"/>
      <c r="H51" s="43"/>
      <c r="I51" s="43"/>
    </row>
    <row r="52" spans="1:9" ht="50.25" customHeight="1">
      <c r="A52" s="13" t="s">
        <v>103</v>
      </c>
      <c r="B52" s="20" t="s">
        <v>70</v>
      </c>
      <c r="C52" s="21">
        <v>770161</v>
      </c>
      <c r="D52" s="14"/>
      <c r="E52" s="34">
        <f t="shared" si="1"/>
        <v>770161</v>
      </c>
      <c r="F52" s="43"/>
      <c r="G52" s="43"/>
      <c r="H52" s="43"/>
      <c r="I52" s="43"/>
    </row>
    <row r="53" spans="1:9" ht="39.6" customHeight="1">
      <c r="A53" s="13" t="s">
        <v>108</v>
      </c>
      <c r="B53" s="20" t="s">
        <v>107</v>
      </c>
      <c r="C53" s="21">
        <f>SUM(C54:C61)</f>
        <v>89823.3</v>
      </c>
      <c r="D53" s="21">
        <f t="shared" ref="D53:E53" si="9">SUM(D54:D61)</f>
        <v>107768.9</v>
      </c>
      <c r="E53" s="21">
        <f t="shared" si="9"/>
        <v>197592.2</v>
      </c>
      <c r="F53" s="43"/>
      <c r="G53" s="43"/>
      <c r="H53" s="43"/>
      <c r="I53" s="43"/>
    </row>
    <row r="54" spans="1:9" ht="81" customHeight="1">
      <c r="A54" s="13" t="s">
        <v>166</v>
      </c>
      <c r="B54" s="20" t="s">
        <v>182</v>
      </c>
      <c r="C54" s="21">
        <v>1122</v>
      </c>
      <c r="D54" s="14">
        <v>-1122</v>
      </c>
      <c r="E54" s="38">
        <f t="shared" si="1"/>
        <v>0</v>
      </c>
      <c r="F54" s="43"/>
      <c r="G54" s="43"/>
      <c r="H54" s="43"/>
      <c r="I54" s="43"/>
    </row>
    <row r="55" spans="1:9" ht="96.75" customHeight="1">
      <c r="A55" s="13" t="s">
        <v>219</v>
      </c>
      <c r="B55" s="20" t="s">
        <v>217</v>
      </c>
      <c r="C55" s="21"/>
      <c r="D55" s="14">
        <v>3000</v>
      </c>
      <c r="E55" s="34">
        <f t="shared" si="1"/>
        <v>3000</v>
      </c>
      <c r="F55" s="43"/>
      <c r="G55" s="43"/>
      <c r="H55" s="43"/>
      <c r="I55" s="43"/>
    </row>
    <row r="56" spans="1:9" ht="99" customHeight="1">
      <c r="A56" s="13" t="s">
        <v>220</v>
      </c>
      <c r="B56" s="20" t="s">
        <v>218</v>
      </c>
      <c r="C56" s="21"/>
      <c r="D56" s="14">
        <v>1122</v>
      </c>
      <c r="E56" s="34">
        <f t="shared" si="1"/>
        <v>1122</v>
      </c>
      <c r="F56" s="43"/>
      <c r="G56" s="43"/>
      <c r="H56" s="43"/>
      <c r="I56" s="43"/>
    </row>
    <row r="57" spans="1:9" ht="83.25" customHeight="1">
      <c r="A57" s="13" t="s">
        <v>114</v>
      </c>
      <c r="B57" s="20" t="s">
        <v>95</v>
      </c>
      <c r="C57" s="21">
        <v>27091.7</v>
      </c>
      <c r="D57" s="14"/>
      <c r="E57" s="34">
        <f t="shared" si="1"/>
        <v>27091.7</v>
      </c>
      <c r="F57" s="43"/>
      <c r="G57" s="43"/>
      <c r="H57" s="43"/>
      <c r="I57" s="43"/>
    </row>
    <row r="58" spans="1:9" ht="129" customHeight="1">
      <c r="A58" s="13" t="s">
        <v>227</v>
      </c>
      <c r="B58" s="20" t="s">
        <v>225</v>
      </c>
      <c r="C58" s="21"/>
      <c r="D58" s="14">
        <v>5538.5</v>
      </c>
      <c r="E58" s="34">
        <f t="shared" si="1"/>
        <v>5538.5</v>
      </c>
      <c r="F58" s="43"/>
      <c r="G58" s="43"/>
      <c r="H58" s="43"/>
      <c r="I58" s="43"/>
    </row>
    <row r="59" spans="1:9" ht="130.5" customHeight="1">
      <c r="A59" s="13" t="s">
        <v>228</v>
      </c>
      <c r="B59" s="20" t="s">
        <v>226</v>
      </c>
      <c r="C59" s="21"/>
      <c r="D59" s="14">
        <v>717.2</v>
      </c>
      <c r="E59" s="34">
        <f t="shared" si="1"/>
        <v>717.2</v>
      </c>
      <c r="F59" s="43"/>
      <c r="G59" s="43"/>
      <c r="H59" s="43"/>
      <c r="I59" s="43"/>
    </row>
    <row r="60" spans="1:9" ht="132" customHeight="1">
      <c r="A60" s="13" t="s">
        <v>161</v>
      </c>
      <c r="B60" s="20" t="s">
        <v>162</v>
      </c>
      <c r="C60" s="21">
        <v>6255.7</v>
      </c>
      <c r="D60" s="14">
        <v>-6255.7</v>
      </c>
      <c r="E60" s="38">
        <f t="shared" si="1"/>
        <v>0</v>
      </c>
      <c r="F60" s="43"/>
      <c r="G60" s="43"/>
      <c r="H60" s="43"/>
      <c r="I60" s="43"/>
    </row>
    <row r="61" spans="1:9" ht="27" customHeight="1">
      <c r="A61" s="13" t="s">
        <v>115</v>
      </c>
      <c r="B61" s="20" t="s">
        <v>71</v>
      </c>
      <c r="C61" s="21">
        <f>SUM(C62:C76)</f>
        <v>55353.9</v>
      </c>
      <c r="D61" s="21">
        <f t="shared" ref="D61:E61" si="10">SUM(D62:D76)</f>
        <v>104768.9</v>
      </c>
      <c r="E61" s="21">
        <f t="shared" si="10"/>
        <v>160122.79999999999</v>
      </c>
      <c r="F61" s="29"/>
      <c r="G61" s="29"/>
      <c r="H61" s="29"/>
      <c r="I61" s="29"/>
    </row>
    <row r="62" spans="1:9" ht="36.75" customHeight="1">
      <c r="A62" s="13" t="s">
        <v>116</v>
      </c>
      <c r="B62" s="20" t="s">
        <v>72</v>
      </c>
      <c r="C62" s="21">
        <v>103.1</v>
      </c>
      <c r="D62" s="14"/>
      <c r="E62" s="34">
        <f t="shared" si="1"/>
        <v>103.1</v>
      </c>
      <c r="F62" s="43"/>
      <c r="G62" s="43"/>
      <c r="H62" s="43"/>
      <c r="I62" s="43"/>
    </row>
    <row r="63" spans="1:9" ht="33" customHeight="1">
      <c r="A63" s="13" t="s">
        <v>117</v>
      </c>
      <c r="B63" s="20" t="s">
        <v>73</v>
      </c>
      <c r="C63" s="21">
        <v>9507.7999999999993</v>
      </c>
      <c r="D63" s="14"/>
      <c r="E63" s="34">
        <f t="shared" si="1"/>
        <v>9507.7999999999993</v>
      </c>
      <c r="F63" s="43"/>
      <c r="G63" s="43"/>
      <c r="H63" s="43"/>
      <c r="I63" s="43"/>
    </row>
    <row r="64" spans="1:9" ht="130.5" customHeight="1">
      <c r="A64" s="13" t="s">
        <v>194</v>
      </c>
      <c r="B64" s="20" t="s">
        <v>193</v>
      </c>
      <c r="C64" s="21"/>
      <c r="D64" s="14">
        <v>54958.5</v>
      </c>
      <c r="E64" s="34">
        <f t="shared" si="1"/>
        <v>54958.5</v>
      </c>
      <c r="F64" s="43"/>
      <c r="G64" s="43"/>
      <c r="H64" s="43"/>
      <c r="I64" s="43"/>
    </row>
    <row r="65" spans="1:11" ht="120.75" customHeight="1">
      <c r="A65" s="13" t="s">
        <v>195</v>
      </c>
      <c r="B65" s="20" t="s">
        <v>196</v>
      </c>
      <c r="C65" s="21"/>
      <c r="D65" s="14">
        <v>34111.4</v>
      </c>
      <c r="E65" s="34">
        <f t="shared" si="1"/>
        <v>34111.4</v>
      </c>
      <c r="F65" s="43"/>
      <c r="G65" s="43"/>
      <c r="H65" s="43"/>
      <c r="I65" s="43"/>
    </row>
    <row r="66" spans="1:11" ht="66" customHeight="1">
      <c r="A66" s="13" t="s">
        <v>118</v>
      </c>
      <c r="B66" s="20" t="s">
        <v>175</v>
      </c>
      <c r="C66" s="21">
        <v>7885.3</v>
      </c>
      <c r="D66" s="10"/>
      <c r="E66" s="34">
        <f t="shared" si="1"/>
        <v>7885.3</v>
      </c>
      <c r="F66" s="43"/>
      <c r="G66" s="43"/>
      <c r="H66" s="43"/>
      <c r="I66" s="43"/>
    </row>
    <row r="67" spans="1:11" ht="147" customHeight="1">
      <c r="A67" s="13" t="s">
        <v>197</v>
      </c>
      <c r="B67" s="20" t="s">
        <v>198</v>
      </c>
      <c r="C67" s="21"/>
      <c r="D67" s="10">
        <v>8844</v>
      </c>
      <c r="E67" s="34">
        <f t="shared" si="1"/>
        <v>8844</v>
      </c>
      <c r="F67" s="43"/>
      <c r="G67" s="43"/>
      <c r="H67" s="43"/>
      <c r="I67" s="43"/>
    </row>
    <row r="68" spans="1:11" ht="221.25" customHeight="1">
      <c r="A68" s="13" t="s">
        <v>119</v>
      </c>
      <c r="B68" s="20" t="s">
        <v>174</v>
      </c>
      <c r="C68" s="21">
        <v>10730.3</v>
      </c>
      <c r="D68" s="14"/>
      <c r="E68" s="34">
        <f t="shared" si="1"/>
        <v>10730.3</v>
      </c>
      <c r="F68" s="43"/>
      <c r="G68" s="43"/>
      <c r="H68" s="43"/>
      <c r="I68" s="43"/>
    </row>
    <row r="69" spans="1:11" ht="36.75" customHeight="1">
      <c r="A69" s="13" t="s">
        <v>120</v>
      </c>
      <c r="B69" s="20" t="s">
        <v>74</v>
      </c>
      <c r="C69" s="21">
        <v>2363</v>
      </c>
      <c r="D69" s="10"/>
      <c r="E69" s="34">
        <f t="shared" si="1"/>
        <v>2363</v>
      </c>
      <c r="F69" s="43"/>
      <c r="G69" s="43"/>
      <c r="H69" s="43"/>
      <c r="I69" s="43"/>
    </row>
    <row r="70" spans="1:11" ht="52.5" customHeight="1">
      <c r="A70" s="13" t="s">
        <v>121</v>
      </c>
      <c r="B70" s="20" t="s">
        <v>75</v>
      </c>
      <c r="C70" s="21">
        <v>5888.1</v>
      </c>
      <c r="D70" s="14"/>
      <c r="E70" s="34">
        <f t="shared" si="1"/>
        <v>5888.1</v>
      </c>
      <c r="F70" s="43"/>
      <c r="G70" s="43"/>
      <c r="H70" s="43"/>
      <c r="I70" s="43"/>
    </row>
    <row r="71" spans="1:11" ht="52.5" customHeight="1">
      <c r="A71" s="13" t="s">
        <v>122</v>
      </c>
      <c r="B71" s="20" t="s">
        <v>75</v>
      </c>
      <c r="C71" s="21">
        <v>766.3</v>
      </c>
      <c r="D71" s="14"/>
      <c r="E71" s="34">
        <f t="shared" si="1"/>
        <v>766.3</v>
      </c>
      <c r="F71" s="43"/>
      <c r="G71" s="43"/>
      <c r="H71" s="43"/>
      <c r="I71" s="43"/>
    </row>
    <row r="72" spans="1:11" ht="83.25" customHeight="1">
      <c r="A72" s="13" t="s">
        <v>167</v>
      </c>
      <c r="B72" s="20" t="s">
        <v>181</v>
      </c>
      <c r="C72" s="21">
        <v>3000</v>
      </c>
      <c r="D72" s="14">
        <v>-3000</v>
      </c>
      <c r="E72" s="38">
        <f t="shared" si="1"/>
        <v>0</v>
      </c>
      <c r="F72" s="43"/>
      <c r="G72" s="43"/>
      <c r="H72" s="43"/>
      <c r="I72" s="43"/>
    </row>
    <row r="73" spans="1:11" ht="99.75" customHeight="1">
      <c r="A73" s="13" t="s">
        <v>199</v>
      </c>
      <c r="B73" s="20" t="s">
        <v>201</v>
      </c>
      <c r="C73" s="21"/>
      <c r="D73" s="14">
        <v>9443.4</v>
      </c>
      <c r="E73" s="34">
        <f t="shared" si="1"/>
        <v>9443.4</v>
      </c>
      <c r="F73" s="43"/>
      <c r="G73" s="43"/>
      <c r="H73" s="43"/>
      <c r="I73" s="43"/>
    </row>
    <row r="74" spans="1:11" ht="128.25" customHeight="1">
      <c r="A74" s="13" t="s">
        <v>200</v>
      </c>
      <c r="B74" s="20" t="s">
        <v>202</v>
      </c>
      <c r="C74" s="21"/>
      <c r="D74" s="14">
        <v>411.6</v>
      </c>
      <c r="E74" s="34">
        <f t="shared" si="1"/>
        <v>411.6</v>
      </c>
      <c r="F74" s="43"/>
      <c r="G74" s="43"/>
      <c r="H74" s="43"/>
      <c r="I74" s="43"/>
    </row>
    <row r="75" spans="1:11" ht="65.45" customHeight="1">
      <c r="A75" s="13" t="s">
        <v>177</v>
      </c>
      <c r="B75" s="20" t="s">
        <v>176</v>
      </c>
      <c r="C75" s="21">
        <v>5000</v>
      </c>
      <c r="D75" s="14"/>
      <c r="E75" s="34">
        <f t="shared" si="1"/>
        <v>5000</v>
      </c>
      <c r="F75" s="43"/>
      <c r="G75" s="43"/>
      <c r="H75" s="43"/>
      <c r="I75" s="43"/>
    </row>
    <row r="76" spans="1:11" ht="65.45" customHeight="1">
      <c r="A76" s="13" t="s">
        <v>184</v>
      </c>
      <c r="B76" s="20" t="s">
        <v>176</v>
      </c>
      <c r="C76" s="21">
        <v>10110</v>
      </c>
      <c r="D76" s="14"/>
      <c r="E76" s="34">
        <f t="shared" si="1"/>
        <v>10110</v>
      </c>
      <c r="F76" s="43"/>
      <c r="G76" s="43"/>
      <c r="H76" s="43"/>
      <c r="I76" s="43"/>
    </row>
    <row r="77" spans="1:11" ht="43.9" customHeight="1">
      <c r="A77" s="13" t="s">
        <v>109</v>
      </c>
      <c r="B77" s="20" t="s">
        <v>76</v>
      </c>
      <c r="C77" s="21">
        <f>C78+C101+C102+C103+C104+C105+C106+C107+C108</f>
        <v>1032843.8</v>
      </c>
      <c r="D77" s="37">
        <f t="shared" ref="D77:E77" si="11">D78+D101+D102+D103+D104+D105+D106+D107+D108</f>
        <v>0</v>
      </c>
      <c r="E77" s="21">
        <f t="shared" si="11"/>
        <v>1032843.8</v>
      </c>
      <c r="F77" s="29"/>
      <c r="G77" s="29"/>
      <c r="H77" s="29"/>
      <c r="I77" s="29"/>
      <c r="J77" s="22"/>
      <c r="K77" s="22"/>
    </row>
    <row r="78" spans="1:11" ht="51.75" customHeight="1">
      <c r="A78" s="13" t="s">
        <v>123</v>
      </c>
      <c r="B78" s="25" t="s">
        <v>77</v>
      </c>
      <c r="C78" s="21">
        <f>SUM(C79:C100)</f>
        <v>985901.4</v>
      </c>
      <c r="D78" s="21">
        <f t="shared" ref="D78:E78" si="12">SUM(D79:D100)</f>
        <v>-2</v>
      </c>
      <c r="E78" s="21">
        <f t="shared" si="12"/>
        <v>985899.4</v>
      </c>
      <c r="F78" s="29"/>
      <c r="G78" s="29"/>
      <c r="H78" s="29"/>
      <c r="I78" s="29"/>
    </row>
    <row r="79" spans="1:11" ht="132" customHeight="1">
      <c r="A79" s="13" t="s">
        <v>124</v>
      </c>
      <c r="B79" s="20" t="s">
        <v>78</v>
      </c>
      <c r="C79" s="21">
        <v>533121.19999999995</v>
      </c>
      <c r="D79" s="10"/>
      <c r="E79" s="34">
        <f t="shared" si="1"/>
        <v>533121.19999999995</v>
      </c>
      <c r="F79" s="43"/>
      <c r="G79" s="43"/>
      <c r="H79" s="43"/>
      <c r="I79" s="43"/>
    </row>
    <row r="80" spans="1:11" ht="82.5" customHeight="1">
      <c r="A80" s="13" t="s">
        <v>125</v>
      </c>
      <c r="B80" s="20" t="s">
        <v>97</v>
      </c>
      <c r="C80" s="21">
        <v>407918.2</v>
      </c>
      <c r="D80" s="14"/>
      <c r="E80" s="34">
        <f t="shared" si="1"/>
        <v>407918.2</v>
      </c>
      <c r="F80" s="43"/>
      <c r="G80" s="43"/>
      <c r="H80" s="43"/>
      <c r="I80" s="43"/>
    </row>
    <row r="81" spans="1:9" ht="69.75" customHeight="1">
      <c r="A81" s="13" t="s">
        <v>126</v>
      </c>
      <c r="B81" s="20" t="s">
        <v>100</v>
      </c>
      <c r="C81" s="21">
        <v>2946.6</v>
      </c>
      <c r="D81" s="14"/>
      <c r="E81" s="34">
        <f t="shared" si="1"/>
        <v>2946.6</v>
      </c>
      <c r="F81" s="43"/>
      <c r="G81" s="43"/>
      <c r="H81" s="43"/>
      <c r="I81" s="43"/>
    </row>
    <row r="82" spans="1:9" ht="84" customHeight="1">
      <c r="A82" s="13" t="s">
        <v>127</v>
      </c>
      <c r="B82" s="20" t="s">
        <v>79</v>
      </c>
      <c r="C82" s="21">
        <v>48.8</v>
      </c>
      <c r="D82" s="14"/>
      <c r="E82" s="34">
        <f t="shared" si="1"/>
        <v>48.8</v>
      </c>
      <c r="F82" s="43"/>
      <c r="G82" s="43"/>
      <c r="H82" s="43"/>
      <c r="I82" s="43"/>
    </row>
    <row r="83" spans="1:9" ht="64.5" customHeight="1">
      <c r="A83" s="13" t="s">
        <v>128</v>
      </c>
      <c r="B83" s="20" t="s">
        <v>80</v>
      </c>
      <c r="C83" s="21">
        <v>47</v>
      </c>
      <c r="D83" s="14"/>
      <c r="E83" s="34">
        <f t="shared" si="1"/>
        <v>47</v>
      </c>
      <c r="F83" s="43"/>
      <c r="G83" s="43"/>
      <c r="H83" s="43"/>
      <c r="I83" s="43"/>
    </row>
    <row r="84" spans="1:9" ht="63" customHeight="1">
      <c r="A84" s="13" t="s">
        <v>129</v>
      </c>
      <c r="B84" s="20" t="s">
        <v>80</v>
      </c>
      <c r="C84" s="21">
        <v>797</v>
      </c>
      <c r="D84" s="14"/>
      <c r="E84" s="34">
        <f t="shared" si="1"/>
        <v>797</v>
      </c>
      <c r="F84" s="43"/>
      <c r="G84" s="43"/>
      <c r="H84" s="43"/>
      <c r="I84" s="43"/>
    </row>
    <row r="85" spans="1:9" ht="55.5" customHeight="1">
      <c r="A85" s="13" t="s">
        <v>130</v>
      </c>
      <c r="B85" s="20" t="s">
        <v>81</v>
      </c>
      <c r="C85" s="21">
        <v>1159.5999999999999</v>
      </c>
      <c r="D85" s="14"/>
      <c r="E85" s="34">
        <f t="shared" ref="E85:E116" si="13">C85+D85</f>
        <v>1159.5999999999999</v>
      </c>
      <c r="F85" s="43"/>
      <c r="G85" s="43"/>
      <c r="H85" s="43"/>
      <c r="I85" s="43"/>
    </row>
    <row r="86" spans="1:9" ht="114.75" customHeight="1">
      <c r="A86" s="13" t="s">
        <v>131</v>
      </c>
      <c r="B86" s="20" t="s">
        <v>82</v>
      </c>
      <c r="C86" s="21">
        <v>19.899999999999999</v>
      </c>
      <c r="D86" s="14"/>
      <c r="E86" s="34">
        <f t="shared" si="13"/>
        <v>19.899999999999999</v>
      </c>
      <c r="F86" s="43"/>
      <c r="G86" s="43"/>
      <c r="H86" s="43"/>
      <c r="I86" s="43"/>
    </row>
    <row r="87" spans="1:9" ht="83.25" customHeight="1">
      <c r="A87" s="13" t="s">
        <v>132</v>
      </c>
      <c r="B87" s="20" t="s">
        <v>83</v>
      </c>
      <c r="C87" s="21">
        <v>0.6</v>
      </c>
      <c r="D87" s="14"/>
      <c r="E87" s="34">
        <f t="shared" si="13"/>
        <v>0.6</v>
      </c>
      <c r="F87" s="43"/>
      <c r="G87" s="43"/>
      <c r="H87" s="43"/>
      <c r="I87" s="43"/>
    </row>
    <row r="88" spans="1:9" ht="69.75" customHeight="1">
      <c r="A88" s="13" t="s">
        <v>133</v>
      </c>
      <c r="B88" s="20" t="s">
        <v>84</v>
      </c>
      <c r="C88" s="21">
        <v>85.7</v>
      </c>
      <c r="D88" s="14"/>
      <c r="E88" s="34">
        <f t="shared" si="13"/>
        <v>85.7</v>
      </c>
      <c r="F88" s="43"/>
      <c r="G88" s="43"/>
      <c r="H88" s="43"/>
      <c r="I88" s="43"/>
    </row>
    <row r="89" spans="1:9" ht="73.5" customHeight="1">
      <c r="A89" s="13" t="s">
        <v>134</v>
      </c>
      <c r="B89" s="20" t="s">
        <v>156</v>
      </c>
      <c r="C89" s="21">
        <f>5168.6+217.2</f>
        <v>5385.8</v>
      </c>
      <c r="D89" s="14">
        <v>-10.6</v>
      </c>
      <c r="E89" s="34">
        <f t="shared" si="13"/>
        <v>5375.2</v>
      </c>
      <c r="F89" s="43"/>
      <c r="G89" s="43"/>
      <c r="H89" s="43"/>
      <c r="I89" s="43"/>
    </row>
    <row r="90" spans="1:9" ht="81.75" customHeight="1">
      <c r="A90" s="13" t="s">
        <v>155</v>
      </c>
      <c r="B90" s="20" t="s">
        <v>157</v>
      </c>
      <c r="C90" s="21">
        <v>270</v>
      </c>
      <c r="D90" s="14">
        <v>10.6</v>
      </c>
      <c r="E90" s="34">
        <f t="shared" si="13"/>
        <v>280.60000000000002</v>
      </c>
      <c r="F90" s="43"/>
      <c r="G90" s="43"/>
      <c r="H90" s="43"/>
      <c r="I90" s="43"/>
    </row>
    <row r="91" spans="1:9" ht="80.25" customHeight="1">
      <c r="A91" s="13" t="s">
        <v>135</v>
      </c>
      <c r="B91" s="20" t="s">
        <v>87</v>
      </c>
      <c r="C91" s="21">
        <v>138</v>
      </c>
      <c r="D91" s="10"/>
      <c r="E91" s="34">
        <f t="shared" si="13"/>
        <v>138</v>
      </c>
      <c r="F91" s="43"/>
      <c r="G91" s="43"/>
      <c r="H91" s="43"/>
      <c r="I91" s="43"/>
    </row>
    <row r="92" spans="1:9" ht="66.75" customHeight="1">
      <c r="A92" s="13" t="s">
        <v>136</v>
      </c>
      <c r="B92" s="20" t="s">
        <v>153</v>
      </c>
      <c r="C92" s="21">
        <v>310</v>
      </c>
      <c r="D92" s="10"/>
      <c r="E92" s="34">
        <f t="shared" si="13"/>
        <v>310</v>
      </c>
      <c r="F92" s="43"/>
      <c r="G92" s="43"/>
      <c r="H92" s="43"/>
      <c r="I92" s="43"/>
    </row>
    <row r="93" spans="1:9" ht="99.75" customHeight="1">
      <c r="A93" s="13" t="s">
        <v>152</v>
      </c>
      <c r="B93" s="20" t="s">
        <v>154</v>
      </c>
      <c r="C93" s="21">
        <v>2.9</v>
      </c>
      <c r="D93" s="10">
        <v>-2</v>
      </c>
      <c r="E93" s="34">
        <f t="shared" si="13"/>
        <v>0.9</v>
      </c>
      <c r="F93" s="43"/>
      <c r="G93" s="43"/>
      <c r="H93" s="43"/>
      <c r="I93" s="43"/>
    </row>
    <row r="94" spans="1:9" ht="180" customHeight="1">
      <c r="A94" s="13" t="s">
        <v>137</v>
      </c>
      <c r="B94" s="20" t="s">
        <v>96</v>
      </c>
      <c r="C94" s="21">
        <v>1484.5</v>
      </c>
      <c r="D94" s="10"/>
      <c r="E94" s="34">
        <f t="shared" si="13"/>
        <v>1484.5</v>
      </c>
      <c r="F94" s="43"/>
      <c r="G94" s="43"/>
      <c r="H94" s="43"/>
      <c r="I94" s="43"/>
    </row>
    <row r="95" spans="1:9" ht="74.25" customHeight="1">
      <c r="A95" s="13" t="s">
        <v>138</v>
      </c>
      <c r="B95" s="20" t="s">
        <v>183</v>
      </c>
      <c r="C95" s="21">
        <v>2</v>
      </c>
      <c r="D95" s="14"/>
      <c r="E95" s="34">
        <f t="shared" si="13"/>
        <v>2</v>
      </c>
      <c r="F95" s="43"/>
      <c r="G95" s="43"/>
      <c r="H95" s="43"/>
      <c r="I95" s="43"/>
    </row>
    <row r="96" spans="1:9" ht="60" customHeight="1">
      <c r="A96" s="13" t="s">
        <v>139</v>
      </c>
      <c r="B96" s="20" t="s">
        <v>99</v>
      </c>
      <c r="C96" s="21">
        <v>568.45000000000005</v>
      </c>
      <c r="D96" s="14"/>
      <c r="E96" s="34">
        <f t="shared" si="13"/>
        <v>568.45000000000005</v>
      </c>
      <c r="F96" s="43"/>
      <c r="G96" s="43"/>
      <c r="H96" s="43"/>
      <c r="I96" s="43"/>
    </row>
    <row r="97" spans="1:9" ht="59.25" customHeight="1">
      <c r="A97" s="13" t="s">
        <v>140</v>
      </c>
      <c r="B97" s="20" t="s">
        <v>99</v>
      </c>
      <c r="C97" s="21">
        <v>568.45000000000005</v>
      </c>
      <c r="D97" s="14"/>
      <c r="E97" s="34">
        <f t="shared" si="13"/>
        <v>568.45000000000005</v>
      </c>
      <c r="F97" s="43"/>
      <c r="G97" s="43"/>
      <c r="H97" s="43"/>
      <c r="I97" s="43"/>
    </row>
    <row r="98" spans="1:9" ht="178.5" customHeight="1">
      <c r="A98" s="13" t="s">
        <v>141</v>
      </c>
      <c r="B98" s="20" t="s">
        <v>88</v>
      </c>
      <c r="C98" s="21">
        <v>782.2</v>
      </c>
      <c r="D98" s="14"/>
      <c r="E98" s="34">
        <f t="shared" si="13"/>
        <v>782.2</v>
      </c>
      <c r="F98" s="43"/>
      <c r="G98" s="43"/>
      <c r="H98" s="43"/>
      <c r="I98" s="43"/>
    </row>
    <row r="99" spans="1:9" ht="225" customHeight="1">
      <c r="A99" s="13" t="s">
        <v>142</v>
      </c>
      <c r="B99" s="20" t="s">
        <v>89</v>
      </c>
      <c r="C99" s="21">
        <v>29797</v>
      </c>
      <c r="D99" s="10"/>
      <c r="E99" s="34">
        <f t="shared" si="13"/>
        <v>29797</v>
      </c>
      <c r="F99" s="43"/>
      <c r="G99" s="43"/>
      <c r="H99" s="43"/>
      <c r="I99" s="43"/>
    </row>
    <row r="100" spans="1:9" ht="40.5" customHeight="1">
      <c r="A100" s="13" t="s">
        <v>143</v>
      </c>
      <c r="B100" s="20" t="s">
        <v>98</v>
      </c>
      <c r="C100" s="21">
        <v>447.5</v>
      </c>
      <c r="D100" s="14"/>
      <c r="E100" s="34">
        <f t="shared" si="13"/>
        <v>447.5</v>
      </c>
      <c r="F100" s="43"/>
      <c r="G100" s="43"/>
      <c r="H100" s="43"/>
      <c r="I100" s="43"/>
    </row>
    <row r="101" spans="1:9" ht="114" customHeight="1">
      <c r="A101" s="13" t="s">
        <v>150</v>
      </c>
      <c r="B101" s="20" t="s">
        <v>85</v>
      </c>
      <c r="C101" s="21">
        <v>15666.9</v>
      </c>
      <c r="D101" s="14"/>
      <c r="E101" s="34">
        <f t="shared" si="13"/>
        <v>15666.9</v>
      </c>
      <c r="F101" s="43"/>
      <c r="G101" s="43"/>
      <c r="H101" s="43"/>
      <c r="I101" s="43"/>
    </row>
    <row r="102" spans="1:9" ht="72" customHeight="1">
      <c r="A102" s="13" t="s">
        <v>151</v>
      </c>
      <c r="B102" s="25" t="s">
        <v>86</v>
      </c>
      <c r="C102" s="21">
        <v>20776.8</v>
      </c>
      <c r="D102" s="10"/>
      <c r="E102" s="34">
        <f t="shared" si="13"/>
        <v>20776.8</v>
      </c>
      <c r="F102" s="43"/>
      <c r="G102" s="43"/>
      <c r="H102" s="43"/>
      <c r="I102" s="43"/>
    </row>
    <row r="103" spans="1:9" ht="81" customHeight="1">
      <c r="A103" s="13" t="s">
        <v>104</v>
      </c>
      <c r="B103" s="20" t="s">
        <v>178</v>
      </c>
      <c r="C103" s="21">
        <v>7179.2</v>
      </c>
      <c r="D103" s="10"/>
      <c r="E103" s="34">
        <f t="shared" si="13"/>
        <v>7179.2</v>
      </c>
      <c r="F103" s="43"/>
      <c r="G103" s="43"/>
      <c r="H103" s="43"/>
      <c r="I103" s="43"/>
    </row>
    <row r="104" spans="1:9" ht="80.25" customHeight="1">
      <c r="A104" s="13" t="s">
        <v>173</v>
      </c>
      <c r="B104" s="20" t="s">
        <v>179</v>
      </c>
      <c r="C104" s="21">
        <v>1436.1</v>
      </c>
      <c r="D104" s="10"/>
      <c r="E104" s="34">
        <f t="shared" si="13"/>
        <v>1436.1</v>
      </c>
      <c r="F104" s="43"/>
      <c r="G104" s="43"/>
      <c r="H104" s="43"/>
      <c r="I104" s="43"/>
    </row>
    <row r="105" spans="1:9" ht="52.5" customHeight="1">
      <c r="A105" s="13" t="s">
        <v>171</v>
      </c>
      <c r="B105" s="20" t="s">
        <v>172</v>
      </c>
      <c r="C105" s="21">
        <v>1874.6</v>
      </c>
      <c r="D105" s="10"/>
      <c r="E105" s="34">
        <f t="shared" si="13"/>
        <v>1874.6</v>
      </c>
      <c r="F105" s="43"/>
      <c r="G105" s="43"/>
      <c r="H105" s="43"/>
      <c r="I105" s="43"/>
    </row>
    <row r="106" spans="1:9" ht="54.75" customHeight="1">
      <c r="A106" s="13" t="s">
        <v>180</v>
      </c>
      <c r="B106" s="20" t="s">
        <v>170</v>
      </c>
      <c r="C106" s="21">
        <v>8.8000000000000007</v>
      </c>
      <c r="D106" s="10">
        <v>-8.8000000000000007</v>
      </c>
      <c r="E106" s="38">
        <f t="shared" si="13"/>
        <v>0</v>
      </c>
      <c r="F106" s="43"/>
      <c r="G106" s="43"/>
      <c r="H106" s="43"/>
      <c r="I106" s="43"/>
    </row>
    <row r="107" spans="1:9" ht="69" customHeight="1">
      <c r="A107" s="13" t="s">
        <v>221</v>
      </c>
      <c r="B107" s="20" t="s">
        <v>223</v>
      </c>
      <c r="C107" s="21"/>
      <c r="D107" s="10">
        <v>8.8000000000000007</v>
      </c>
      <c r="E107" s="34">
        <f t="shared" si="13"/>
        <v>8.8000000000000007</v>
      </c>
      <c r="F107" s="43"/>
      <c r="G107" s="43"/>
      <c r="H107" s="43"/>
      <c r="I107" s="43"/>
    </row>
    <row r="108" spans="1:9" ht="67.5" customHeight="1">
      <c r="A108" s="13" t="s">
        <v>222</v>
      </c>
      <c r="B108" s="20" t="s">
        <v>224</v>
      </c>
      <c r="C108" s="21"/>
      <c r="D108" s="10">
        <v>2</v>
      </c>
      <c r="E108" s="34">
        <f t="shared" si="13"/>
        <v>2</v>
      </c>
      <c r="F108" s="43"/>
      <c r="G108" s="43"/>
      <c r="H108" s="43"/>
      <c r="I108" s="43"/>
    </row>
    <row r="109" spans="1:9" ht="23.25" customHeight="1">
      <c r="A109" s="13" t="s">
        <v>110</v>
      </c>
      <c r="B109" s="20" t="s">
        <v>90</v>
      </c>
      <c r="C109" s="21">
        <f>SUM(C110:C114)</f>
        <v>6512.1</v>
      </c>
      <c r="D109" s="21">
        <f>SUM(D110:D114)</f>
        <v>45000</v>
      </c>
      <c r="E109" s="21">
        <f>SUM(E110:E114)</f>
        <v>51512.1</v>
      </c>
      <c r="F109" s="29"/>
      <c r="G109" s="29"/>
      <c r="H109" s="29"/>
      <c r="I109" s="29"/>
    </row>
    <row r="110" spans="1:9" ht="68.25" customHeight="1">
      <c r="A110" s="13" t="s">
        <v>204</v>
      </c>
      <c r="B110" s="20" t="s">
        <v>203</v>
      </c>
      <c r="C110" s="21"/>
      <c r="D110" s="21">
        <v>45000</v>
      </c>
      <c r="E110" s="34">
        <f t="shared" si="13"/>
        <v>45000</v>
      </c>
      <c r="F110" s="43"/>
      <c r="G110" s="43"/>
      <c r="H110" s="43"/>
      <c r="I110" s="43"/>
    </row>
    <row r="111" spans="1:9" ht="66" customHeight="1">
      <c r="A111" s="13" t="s">
        <v>111</v>
      </c>
      <c r="B111" s="20" t="s">
        <v>91</v>
      </c>
      <c r="C111" s="21">
        <v>2906.3</v>
      </c>
      <c r="D111" s="14"/>
      <c r="E111" s="34">
        <f t="shared" si="13"/>
        <v>2906.3</v>
      </c>
      <c r="F111" s="43"/>
      <c r="G111" s="43"/>
      <c r="H111" s="43"/>
      <c r="I111" s="43"/>
    </row>
    <row r="112" spans="1:9" ht="222" customHeight="1">
      <c r="A112" s="13" t="s">
        <v>112</v>
      </c>
      <c r="B112" s="25" t="s">
        <v>92</v>
      </c>
      <c r="C112" s="21">
        <v>2020</v>
      </c>
      <c r="D112" s="14"/>
      <c r="E112" s="34">
        <f t="shared" si="13"/>
        <v>2020</v>
      </c>
      <c r="F112" s="43"/>
      <c r="G112" s="43"/>
      <c r="H112" s="43"/>
      <c r="I112" s="43"/>
    </row>
    <row r="113" spans="1:9" ht="66" customHeight="1">
      <c r="A113" s="13" t="s">
        <v>113</v>
      </c>
      <c r="B113" s="25" t="s">
        <v>93</v>
      </c>
      <c r="C113" s="21">
        <v>969</v>
      </c>
      <c r="D113" s="14"/>
      <c r="E113" s="34">
        <f t="shared" si="13"/>
        <v>969</v>
      </c>
      <c r="F113" s="43"/>
      <c r="G113" s="43"/>
      <c r="H113" s="43"/>
      <c r="I113" s="43"/>
    </row>
    <row r="114" spans="1:9" ht="38.25" customHeight="1">
      <c r="A114" s="13" t="s">
        <v>168</v>
      </c>
      <c r="B114" s="25" t="s">
        <v>169</v>
      </c>
      <c r="C114" s="21">
        <v>616.79999999999995</v>
      </c>
      <c r="D114" s="14"/>
      <c r="E114" s="34">
        <f t="shared" si="13"/>
        <v>616.79999999999995</v>
      </c>
      <c r="F114" s="43"/>
      <c r="G114" s="43"/>
      <c r="H114" s="43"/>
      <c r="I114" s="43"/>
    </row>
    <row r="115" spans="1:9" ht="83.25" customHeight="1">
      <c r="A115" s="13" t="s">
        <v>229</v>
      </c>
      <c r="B115" s="35" t="s">
        <v>230</v>
      </c>
      <c r="C115" s="21"/>
      <c r="D115" s="14">
        <f>D116</f>
        <v>1716.86</v>
      </c>
      <c r="E115" s="34">
        <f t="shared" si="13"/>
        <v>1716.86</v>
      </c>
      <c r="F115" s="43"/>
      <c r="G115" s="43"/>
      <c r="H115" s="43"/>
      <c r="I115" s="43"/>
    </row>
    <row r="116" spans="1:9" ht="50.25" customHeight="1">
      <c r="A116" s="13" t="s">
        <v>231</v>
      </c>
      <c r="B116" s="35" t="s">
        <v>232</v>
      </c>
      <c r="C116" s="21"/>
      <c r="D116" s="14">
        <v>1716.86</v>
      </c>
      <c r="E116" s="34">
        <f t="shared" si="13"/>
        <v>1716.86</v>
      </c>
      <c r="F116" s="43"/>
      <c r="G116" s="43"/>
      <c r="H116" s="43"/>
      <c r="I116" s="43"/>
    </row>
    <row r="117" spans="1:9" ht="49.5" customHeight="1">
      <c r="A117" s="13" t="s">
        <v>205</v>
      </c>
      <c r="B117" s="35" t="s">
        <v>206</v>
      </c>
      <c r="C117" s="39">
        <f>SUM(C118:C124)</f>
        <v>0</v>
      </c>
      <c r="D117" s="14">
        <f t="shared" ref="D117:E117" si="14">SUM(D118:D124)</f>
        <v>-17733.71</v>
      </c>
      <c r="E117" s="14">
        <f t="shared" si="14"/>
        <v>-17733.71</v>
      </c>
      <c r="F117" s="18"/>
      <c r="G117" s="18"/>
      <c r="H117" s="18"/>
      <c r="I117" s="18"/>
    </row>
    <row r="118" spans="1:9" ht="66" customHeight="1">
      <c r="A118" s="13" t="s">
        <v>215</v>
      </c>
      <c r="B118" s="35" t="s">
        <v>213</v>
      </c>
      <c r="C118" s="36"/>
      <c r="D118" s="36">
        <v>-3.06</v>
      </c>
      <c r="E118" s="14">
        <f t="shared" ref="E118:E119" si="15">C118+D118</f>
        <v>-3.06</v>
      </c>
      <c r="F118" s="18"/>
      <c r="G118" s="18"/>
      <c r="H118" s="18"/>
      <c r="I118" s="18"/>
    </row>
    <row r="119" spans="1:9" ht="84.75" customHeight="1">
      <c r="A119" s="13" t="s">
        <v>216</v>
      </c>
      <c r="B119" s="35" t="s">
        <v>214</v>
      </c>
      <c r="C119" s="36"/>
      <c r="D119" s="36">
        <v>-4519.16</v>
      </c>
      <c r="E119" s="14">
        <f t="shared" si="15"/>
        <v>-4519.16</v>
      </c>
      <c r="F119" s="18"/>
      <c r="G119" s="18"/>
      <c r="H119" s="18"/>
      <c r="I119" s="18"/>
    </row>
    <row r="120" spans="1:9" ht="53.25" customHeight="1">
      <c r="A120" s="13" t="s">
        <v>207</v>
      </c>
      <c r="B120" s="35" t="s">
        <v>208</v>
      </c>
      <c r="C120" s="14"/>
      <c r="D120" s="14">
        <v>-3606.8</v>
      </c>
      <c r="E120" s="14">
        <f>C120+D120</f>
        <v>-3606.8</v>
      </c>
      <c r="F120" s="18"/>
      <c r="G120" s="18"/>
      <c r="H120" s="18"/>
      <c r="I120" s="18"/>
    </row>
    <row r="121" spans="1:9" ht="53.25" customHeight="1">
      <c r="A121" s="13" t="s">
        <v>209</v>
      </c>
      <c r="B121" s="35" t="s">
        <v>208</v>
      </c>
      <c r="C121" s="14"/>
      <c r="D121" s="14">
        <v>-3804.43</v>
      </c>
      <c r="E121" s="14">
        <f>C121+D121</f>
        <v>-3804.43</v>
      </c>
      <c r="F121" s="18"/>
      <c r="G121" s="18"/>
      <c r="H121" s="18"/>
      <c r="I121" s="18"/>
    </row>
    <row r="122" spans="1:9" ht="53.25" customHeight="1">
      <c r="A122" s="13" t="s">
        <v>212</v>
      </c>
      <c r="B122" s="35" t="s">
        <v>208</v>
      </c>
      <c r="C122" s="14"/>
      <c r="D122" s="14">
        <v>-295.29000000000002</v>
      </c>
      <c r="E122" s="14">
        <f>C122+D122</f>
        <v>-295.29000000000002</v>
      </c>
      <c r="F122" s="18"/>
      <c r="G122" s="18"/>
      <c r="H122" s="18"/>
      <c r="I122" s="18"/>
    </row>
    <row r="123" spans="1:9" ht="53.25" customHeight="1">
      <c r="A123" s="13" t="s">
        <v>210</v>
      </c>
      <c r="B123" s="35" t="s">
        <v>208</v>
      </c>
      <c r="C123" s="14"/>
      <c r="D123" s="14">
        <v>-5202.58</v>
      </c>
      <c r="E123" s="14">
        <f>C123+D123</f>
        <v>-5202.58</v>
      </c>
      <c r="F123" s="18"/>
      <c r="G123" s="18"/>
      <c r="H123" s="18"/>
      <c r="I123" s="18"/>
    </row>
    <row r="124" spans="1:9" ht="53.25" customHeight="1">
      <c r="A124" s="13" t="s">
        <v>211</v>
      </c>
      <c r="B124" s="35" t="s">
        <v>208</v>
      </c>
      <c r="C124" s="14"/>
      <c r="D124" s="14">
        <v>-302.39</v>
      </c>
      <c r="E124" s="14">
        <f>C124+D124</f>
        <v>-302.39</v>
      </c>
      <c r="F124" s="18"/>
      <c r="G124" s="18"/>
      <c r="H124" s="18"/>
      <c r="I124" s="18"/>
    </row>
    <row r="125" spans="1:9" s="15" customFormat="1" ht="27.6" customHeight="1">
      <c r="A125" s="47" t="s">
        <v>94</v>
      </c>
      <c r="B125" s="47"/>
      <c r="C125" s="21">
        <f>C9+C46</f>
        <v>3418059.91</v>
      </c>
      <c r="D125" s="21">
        <f>D9+D46</f>
        <v>137838.20000000001</v>
      </c>
      <c r="E125" s="21" t="s">
        <v>233</v>
      </c>
      <c r="F125" s="29"/>
      <c r="G125" s="44" t="s">
        <v>233</v>
      </c>
      <c r="H125" s="29"/>
      <c r="I125" s="29"/>
    </row>
    <row r="126" spans="1:9" s="15" customFormat="1" ht="27.6" customHeight="1">
      <c r="A126" s="28"/>
      <c r="B126" s="28"/>
      <c r="C126" s="29"/>
      <c r="D126" s="29"/>
      <c r="E126" s="29"/>
      <c r="F126" s="29"/>
      <c r="G126" s="29"/>
      <c r="H126" s="29"/>
      <c r="I126" s="29"/>
    </row>
    <row r="127" spans="1:9" s="15" customFormat="1" ht="27.6" customHeight="1">
      <c r="A127" s="28"/>
      <c r="B127" s="28"/>
      <c r="C127" s="29"/>
      <c r="D127" s="29"/>
      <c r="E127" s="29"/>
      <c r="F127" s="29"/>
      <c r="G127" s="29"/>
      <c r="H127" s="29"/>
      <c r="I127" s="29"/>
    </row>
    <row r="128" spans="1:9" s="15" customFormat="1" ht="13.5" customHeight="1">
      <c r="A128" s="28"/>
      <c r="B128" s="28"/>
      <c r="C128" s="29"/>
      <c r="D128" s="29"/>
      <c r="E128" s="19"/>
      <c r="F128" s="19"/>
      <c r="G128" s="19"/>
      <c r="H128" s="19"/>
      <c r="I128" s="19"/>
    </row>
    <row r="129" spans="1:9" s="15" customFormat="1" ht="15.75" customHeight="1">
      <c r="A129" s="1"/>
      <c r="B129" s="17"/>
      <c r="C129" s="18"/>
      <c r="D129" s="18"/>
    </row>
    <row r="130" spans="1:9" s="15" customFormat="1" ht="14.25" customHeight="1">
      <c r="A130" s="1"/>
      <c r="B130" s="17"/>
      <c r="C130" s="18"/>
      <c r="D130" s="18"/>
    </row>
    <row r="131" spans="1:9" s="15" customFormat="1" ht="27.6" customHeight="1">
      <c r="A131" s="17"/>
      <c r="B131" s="17"/>
      <c r="C131" s="18"/>
      <c r="D131" s="18"/>
      <c r="E131" s="19"/>
      <c r="F131" s="19"/>
      <c r="G131" s="19"/>
      <c r="H131" s="19"/>
      <c r="I131" s="19"/>
    </row>
    <row r="132" spans="1:9" s="15" customFormat="1" ht="27.6" customHeight="1">
      <c r="A132" s="17"/>
      <c r="B132" s="17"/>
      <c r="C132" s="18"/>
      <c r="D132" s="18"/>
      <c r="E132" s="19"/>
      <c r="F132" s="19"/>
      <c r="G132" s="19"/>
      <c r="H132" s="19"/>
      <c r="I132" s="19"/>
    </row>
    <row r="133" spans="1:9" s="15" customFormat="1" ht="27.6" customHeight="1">
      <c r="A133" s="17"/>
      <c r="B133" s="17"/>
      <c r="C133" s="18"/>
      <c r="D133" s="18"/>
      <c r="E133" s="19"/>
      <c r="F133" s="19"/>
      <c r="G133" s="19"/>
      <c r="H133" s="19"/>
      <c r="I133" s="19"/>
    </row>
    <row r="157" spans="2:2">
      <c r="B157" s="27"/>
    </row>
    <row r="164" spans="1:1">
      <c r="A164" s="24"/>
    </row>
  </sheetData>
  <mergeCells count="6">
    <mergeCell ref="A5:E5"/>
    <mergeCell ref="C6:E6"/>
    <mergeCell ref="A125:B125"/>
    <mergeCell ref="C1:E1"/>
    <mergeCell ref="C2:E2"/>
    <mergeCell ref="C3:E3"/>
  </mergeCells>
  <pageMargins left="0.78740157480314965" right="0.39370078740157483" top="0.59055118110236227" bottom="0.59055118110236227" header="0.31496062992125984" footer="0"/>
  <pageSetup paperSize="9" scale="72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 2018</vt:lpstr>
      <vt:lpstr>'Доходы 2018'!OLE_LINK176</vt:lpstr>
      <vt:lpstr>'Доходы 2018'!Заголовки_для_печати</vt:lpstr>
      <vt:lpstr>'Доходы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orlova_n</cp:lastModifiedBy>
  <cp:lastPrinted>2018-02-09T04:37:16Z</cp:lastPrinted>
  <dcterms:created xsi:type="dcterms:W3CDTF">2016-10-25T08:49:12Z</dcterms:created>
  <dcterms:modified xsi:type="dcterms:W3CDTF">2018-02-28T08:41:15Z</dcterms:modified>
</cp:coreProperties>
</file>