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25" windowWidth="15360" windowHeight="9000" activeTab="0"/>
  </bookViews>
  <sheets>
    <sheet name="Краткая программа 2008-2010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</externalReferences>
  <definedNames>
    <definedName name="_xlnm.Print_Area" localSheetId="0">'Краткая программа 2008-2010'!$A$1:$E$68</definedName>
  </definedNames>
  <calcPr fullCalcOnLoad="1"/>
</workbook>
</file>

<file path=xl/sharedStrings.xml><?xml version="1.0" encoding="utf-8"?>
<sst xmlns="http://schemas.openxmlformats.org/spreadsheetml/2006/main" count="110" uniqueCount="84">
  <si>
    <t>Исполнители</t>
  </si>
  <si>
    <t>№</t>
  </si>
  <si>
    <t>Основные направления</t>
  </si>
  <si>
    <t>1."Создание информационного пространства"</t>
  </si>
  <si>
    <t>Создание "Информационно-консультационного центра"</t>
  </si>
  <si>
    <t>II. "Развитие гражданского сектора"</t>
  </si>
  <si>
    <t>2.1</t>
  </si>
  <si>
    <t>2.2</t>
  </si>
  <si>
    <t>Проект "Социальная интеграция"</t>
  </si>
  <si>
    <t>2.1.1</t>
  </si>
  <si>
    <t>2.1.2</t>
  </si>
  <si>
    <t>2.1.3</t>
  </si>
  <si>
    <t>2.2.1</t>
  </si>
  <si>
    <t>Проект "Гражданская инициатива"</t>
  </si>
  <si>
    <t>2.2.3</t>
  </si>
  <si>
    <t>Содействие историческому образованию молодежи на основе углубленного изучения истории России, Сибири, Томской области и ЗАТО Северск</t>
  </si>
  <si>
    <t>Укрепление материально-технической базы организаций, занимающихся вопросами патриотического воспитания молодежи</t>
  </si>
  <si>
    <t>2.2.4</t>
  </si>
  <si>
    <t>2.2.5</t>
  </si>
  <si>
    <t>III. "Развитие творческого и научно-технического потенциала молодежи. Старт карьеры"</t>
  </si>
  <si>
    <t>Итого по 1 разделу:</t>
  </si>
  <si>
    <t>Итого по п.2.1:</t>
  </si>
  <si>
    <t>Итого по п. 2.2:</t>
  </si>
  <si>
    <t>Итого по 2 разделу:</t>
  </si>
  <si>
    <t>Реализация проекта "Творческая активность"</t>
  </si>
  <si>
    <t>Реализация проекта "Старт карьеры"</t>
  </si>
  <si>
    <t>3.1</t>
  </si>
  <si>
    <t>3.2</t>
  </si>
  <si>
    <t>3.1.1</t>
  </si>
  <si>
    <t>3.1.2</t>
  </si>
  <si>
    <t>Итого по п.3.1:</t>
  </si>
  <si>
    <t>Обеспечение занятости молодежи</t>
  </si>
  <si>
    <t>3.2.1</t>
  </si>
  <si>
    <t>3.2.2</t>
  </si>
  <si>
    <t>Итого по п.3.2:</t>
  </si>
  <si>
    <t>Итого по 3 разделу:</t>
  </si>
  <si>
    <t>IV. "Здоровое поколение"</t>
  </si>
  <si>
    <t>Реализация проекта "Здоровый досуг"</t>
  </si>
  <si>
    <t>4.1</t>
  </si>
  <si>
    <t>4.1.1</t>
  </si>
  <si>
    <t>4.1.2</t>
  </si>
  <si>
    <t>4.2</t>
  </si>
  <si>
    <t>Итого по 4 разделу:</t>
  </si>
  <si>
    <t>ИТОГО по Программе:</t>
  </si>
  <si>
    <t xml:space="preserve">ОДМ; детские и молодежные общественные объединения; высшие, средние и начальные профессиональные учебные заведения ЗАТО Северск; общеобразовательные учреждения ЗАТО Северск; учреждения дополнительного образования ЗАТО Северск
</t>
  </si>
  <si>
    <t>ОДМ; детские и молодежные общественные объединения; высшие, средние и начальные профессиональные учебные заведения ЗАТО Северск; общеобразовательные учреждения ЗАТО Северск; учреждения дополнительного образования ЗАТО Северск; учреждения культуры ЗАТО Северск</t>
  </si>
  <si>
    <t xml:space="preserve">ОДМ; детские и молодежные общественные объединения; высшие, средние и начальные профессиональные учебные заведения ЗАТО Северск; общеобразовательные учреждения ЗАТО Северск; учреждения дополнительного образования ЗАТО Северск </t>
  </si>
  <si>
    <t>ОДМ; детские и молодежные общественные объединения</t>
  </si>
  <si>
    <t>Развитие молодежных средств массовой информации</t>
  </si>
  <si>
    <t>Организация и проведение мероприятий по созданию условий для социализации молодежи, по формированию правовой и политической культуры, активной гражданской позиции в молодежной среде</t>
  </si>
  <si>
    <t>Организация и проведение мероприятий по военно-патриотическому воспитанию и развитию среди молодежи технических и военно-прикладных видов спорта</t>
  </si>
  <si>
    <t>Организация и проведение мероприятий, способствующих развитию межкультурных отношений в молодежной среде</t>
  </si>
  <si>
    <t>Поддержка поисковой и научно-исследовательской работы, направленной на гражданское и патриотическое воспитание молодежи</t>
  </si>
  <si>
    <t xml:space="preserve">Координация деятельности по проведению гражданского и патриотического воспитания                                                                                        </t>
  </si>
  <si>
    <t xml:space="preserve"> Нормативно-правовое обеспечение проектов, направленных на социальную интеграцию молодежи</t>
  </si>
  <si>
    <t>Организация отдыха молодежи в центрах туризма и отдыха, организация профильных молодежных оздоровительных смен и лагерей, содействие молодежному туризму</t>
  </si>
  <si>
    <t>Развитие творческих способностей молодежи (организация и проведение конкурсов социально значимых проектов на соискание грантов ОДМ, направленных на развитие творческих способностей молодежи ЗАТО Северск; поддержка инновационной творческой деятельности молодежи; организация и проведение творческих мероприятий; поддержка научно-технического творчества молодежи,  деятельности молодежных творческих коллективов)</t>
  </si>
  <si>
    <t>Поддержка талантливой и способной молодежи (создание специального Фонда  поддержки талантливой молодежи и содействия развитию творческих способностей молодежи "Молодые таланты ЗАТО Северск", содействие участию талантливой молодежи в соответствующих региональных, федеральных, международных творческих мероприятиях; вручение именных стипендий и премий Главы Администрации ЗАТО Северск талантливой молодежи ЗАТО Северск; популяризация и пропаганда успехов талантливой молодежи)</t>
  </si>
  <si>
    <t>Реализация комплекса мероприятий программы "Здоровое поколение" согласно Концепции Федеральной целевой программы "Дети России" на 2007-2010 годы"</t>
  </si>
  <si>
    <t>Организация и проведение IV Молодёжного форума "Мы делаем будущее" ("Молодая семья ЗАТО Северск. Здоровое поколение")</t>
  </si>
  <si>
    <t>4.2.1</t>
  </si>
  <si>
    <t>4.2.2</t>
  </si>
  <si>
    <t>4.2.3</t>
  </si>
  <si>
    <t>IV кв.</t>
  </si>
  <si>
    <t>В течение года</t>
  </si>
  <si>
    <t xml:space="preserve">ОДМ; детские и молодежные общественные объединения; Молодежный Парламент ЗАТО Северск; военный комиссариат ЗАТО Северск Томской области; воинские части Северского гарнизона
</t>
  </si>
  <si>
    <t>2.2.2</t>
  </si>
  <si>
    <t>1.1</t>
  </si>
  <si>
    <t>1.2</t>
  </si>
  <si>
    <t>Организация и проведение мероприятий для молодежи профориентационной направленности; бизнес-тренингов для молодёжи "Школа своего дела"</t>
  </si>
  <si>
    <t xml:space="preserve">ОДМ; общеобразовательные учреждения ЗАТО Северск; КДН; ОГУ "ЦЗН ЗАТО город Северск"
</t>
  </si>
  <si>
    <t xml:space="preserve">ОДМ; детские и молодежные общественные объединения </t>
  </si>
  <si>
    <t>Итого по п. 4.1:</t>
  </si>
  <si>
    <t xml:space="preserve">Поддержка молодых семей при рождении ребенка, торжественная регистрация новорожденных, вручение "Подарочного сертификата" (2 тыс. руб на ребенка) </t>
  </si>
  <si>
    <t>Сроки исполнения</t>
  </si>
  <si>
    <t>Поддержка деятельности молодежных клубов, детских и молодеж- ных объединений по интересам, проведение массовых молодежных мероприятий, популяризирующих здоровый образ жизни</t>
  </si>
  <si>
    <t>Создание системы информационно-методических мероприятий, напра- вленных на формирование позитивного образа молодой семьи, пропаганду лучших семейных  традиций, успешного опыта решения семейных проблем и воспитания детей; проведение социологических исследований проблем молодой семьи; проведение тренингов личностного роста, психологических консультаций; оказание право- вой помощи молодым семьям (создание "Школы молодых родите- лей"); участие в организации и проведении городских мероприятий в рамках цикла массовых мероприятий "Молодая семья Северска" (обрядовые костюмированные праздники, конкурсы и фестивали молодых семей, выездные программы выходного дня и т.д.)</t>
  </si>
  <si>
    <t>Итого по п. 4.2:</t>
  </si>
  <si>
    <t>ПЕРЕЧЕНЬ ПРОГРАММНЫХ МЕРОПРИЯТИЙ, СРОКИ РЕАЛИЗАЦИИ И ОБЪЕМ ФИНАНСИРОВАНИЯ НА 2008г.</t>
  </si>
  <si>
    <t>Объем финансирования из бюджета ЗАТО Северск (тыс.руб.)</t>
  </si>
  <si>
    <t>Приложение</t>
  </si>
  <si>
    <t xml:space="preserve">утвержденной Решением Думы ЗАТО Северск </t>
  </si>
  <si>
    <t>к целевой программе "Молодежь ЗАТО Северск" на 2008 год,</t>
  </si>
  <si>
    <r>
      <t>от __</t>
    </r>
    <r>
      <rPr>
        <u val="single"/>
        <sz val="10"/>
        <rFont val="Times New Roman"/>
        <family val="1"/>
      </rPr>
      <t>25.10.2007</t>
    </r>
    <r>
      <rPr>
        <sz val="10"/>
        <rFont val="Times New Roman"/>
        <family val="1"/>
      </rPr>
      <t>__ № _</t>
    </r>
    <r>
      <rPr>
        <u val="single"/>
        <sz val="10"/>
        <rFont val="Times New Roman"/>
        <family val="1"/>
      </rPr>
      <t>41/4</t>
    </r>
    <r>
      <rPr>
        <sz val="10"/>
        <rFont val="Times New Roman"/>
        <family val="1"/>
      </rPr>
      <t xml:space="preserve">_______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</si>
</sst>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_р_.;\-#,##0.0_р_."/>
    <numFmt numFmtId="171" formatCode="#,##0.0"/>
  </numFmts>
  <fonts count="10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" xfId="17" applyNumberFormat="1" applyFont="1" applyBorder="1" applyAlignment="1">
      <alignment horizontal="center" vertical="center"/>
      <protection/>
    </xf>
    <xf numFmtId="0" fontId="5" fillId="0" borderId="2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49" fontId="5" fillId="0" borderId="3" xfId="17" applyNumberFormat="1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left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6" fillId="0" borderId="5" xfId="17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5" fillId="0" borderId="6" xfId="17" applyNumberFormat="1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left" vertical="center" wrapText="1"/>
      <protection/>
    </xf>
    <xf numFmtId="0" fontId="5" fillId="0" borderId="14" xfId="17" applyFont="1" applyFill="1" applyBorder="1" applyAlignment="1">
      <alignment horizontal="center" vertical="center" wrapText="1"/>
      <protection/>
    </xf>
    <xf numFmtId="49" fontId="5" fillId="0" borderId="15" xfId="17" applyNumberFormat="1" applyFont="1" applyBorder="1" applyAlignment="1">
      <alignment horizontal="center" vertical="center"/>
      <protection/>
    </xf>
    <xf numFmtId="37" fontId="5" fillId="0" borderId="16" xfId="0" applyNumberFormat="1" applyFont="1" applyFill="1" applyBorder="1" applyAlignment="1">
      <alignment horizontal="left" vertical="center" wrapText="1"/>
    </xf>
    <xf numFmtId="0" fontId="5" fillId="0" borderId="17" xfId="17" applyFont="1" applyFill="1" applyBorder="1" applyAlignment="1">
      <alignment horizontal="center" vertical="center" wrapText="1"/>
      <protection/>
    </xf>
    <xf numFmtId="49" fontId="5" fillId="0" borderId="5" xfId="17" applyNumberFormat="1" applyFont="1" applyBorder="1" applyAlignment="1">
      <alignment horizontal="center" vertical="center"/>
      <protection/>
    </xf>
    <xf numFmtId="37" fontId="6" fillId="0" borderId="13" xfId="0" applyNumberFormat="1" applyFont="1" applyFill="1" applyBorder="1" applyAlignment="1">
      <alignment horizontal="left" vertical="center" wrapText="1"/>
    </xf>
    <xf numFmtId="0" fontId="5" fillId="0" borderId="13" xfId="17" applyFont="1" applyFill="1" applyBorder="1" applyAlignment="1">
      <alignment horizontal="center" vertical="center" wrapText="1"/>
      <protection/>
    </xf>
    <xf numFmtId="37" fontId="5" fillId="0" borderId="0" xfId="0" applyNumberFormat="1" applyFont="1" applyFill="1" applyBorder="1" applyAlignment="1">
      <alignment horizontal="left" vertical="center" wrapText="1"/>
    </xf>
    <xf numFmtId="49" fontId="6" fillId="0" borderId="18" xfId="17" applyNumberFormat="1" applyFont="1" applyBorder="1" applyAlignment="1">
      <alignment horizontal="center" vertical="center"/>
      <protection/>
    </xf>
    <xf numFmtId="49" fontId="5" fillId="0" borderId="1" xfId="17" applyNumberFormat="1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left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10" xfId="17" applyFont="1" applyFill="1" applyBorder="1" applyAlignment="1">
      <alignment horizontal="center" vertical="center" wrapText="1"/>
      <protection/>
    </xf>
    <xf numFmtId="0" fontId="5" fillId="0" borderId="12" xfId="17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left" vertical="center" wrapText="1"/>
    </xf>
    <xf numFmtId="171" fontId="4" fillId="0" borderId="13" xfId="0" applyNumberFormat="1" applyFont="1" applyBorder="1" applyAlignment="1">
      <alignment horizontal="center" vertical="center"/>
    </xf>
    <xf numFmtId="171" fontId="4" fillId="0" borderId="19" xfId="0" applyNumberFormat="1" applyFont="1" applyBorder="1" applyAlignment="1">
      <alignment horizontal="center" vertical="center"/>
    </xf>
    <xf numFmtId="171" fontId="2" fillId="0" borderId="20" xfId="0" applyNumberFormat="1" applyFont="1" applyBorder="1" applyAlignment="1">
      <alignment horizontal="center" vertical="center"/>
    </xf>
    <xf numFmtId="171" fontId="2" fillId="0" borderId="21" xfId="0" applyNumberFormat="1" applyFont="1" applyBorder="1" applyAlignment="1">
      <alignment horizontal="center" vertical="center"/>
    </xf>
    <xf numFmtId="171" fontId="2" fillId="0" borderId="22" xfId="0" applyNumberFormat="1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171" fontId="2" fillId="0" borderId="23" xfId="0" applyNumberFormat="1" applyFont="1" applyBorder="1" applyAlignment="1">
      <alignment horizontal="center" vertical="center"/>
    </xf>
    <xf numFmtId="0" fontId="7" fillId="2" borderId="5" xfId="17" applyFont="1" applyFill="1" applyBorder="1" applyAlignment="1">
      <alignment horizontal="center" vertical="center"/>
      <protection/>
    </xf>
    <xf numFmtId="0" fontId="7" fillId="2" borderId="13" xfId="17" applyFont="1" applyFill="1" applyBorder="1" applyAlignment="1">
      <alignment horizontal="left" vertical="center" wrapText="1"/>
      <protection/>
    </xf>
    <xf numFmtId="0" fontId="7" fillId="2" borderId="13" xfId="17" applyFont="1" applyFill="1" applyBorder="1" applyAlignment="1">
      <alignment horizontal="center" vertical="center" wrapText="1"/>
      <protection/>
    </xf>
    <xf numFmtId="49" fontId="7" fillId="2" borderId="13" xfId="0" applyNumberFormat="1" applyFont="1" applyFill="1" applyBorder="1" applyAlignment="1">
      <alignment horizontal="center" vertical="center" wrapText="1"/>
    </xf>
    <xf numFmtId="171" fontId="7" fillId="2" borderId="19" xfId="0" applyNumberFormat="1" applyFont="1" applyFill="1" applyBorder="1" applyAlignment="1">
      <alignment horizontal="center" vertical="center"/>
    </xf>
    <xf numFmtId="171" fontId="2" fillId="0" borderId="20" xfId="0" applyNumberFormat="1" applyFont="1" applyFill="1" applyBorder="1" applyAlignment="1">
      <alignment horizontal="center" vertical="center"/>
    </xf>
    <xf numFmtId="171" fontId="2" fillId="0" borderId="23" xfId="0" applyNumberFormat="1" applyFont="1" applyFill="1" applyBorder="1" applyAlignment="1">
      <alignment horizontal="center" vertical="center"/>
    </xf>
    <xf numFmtId="171" fontId="2" fillId="0" borderId="24" xfId="0" applyNumberFormat="1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/>
    </xf>
    <xf numFmtId="171" fontId="2" fillId="0" borderId="14" xfId="0" applyNumberFormat="1" applyFont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4" xfId="0" applyNumberFormat="1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6" fillId="0" borderId="26" xfId="17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37" fontId="6" fillId="0" borderId="26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171" fontId="5" fillId="0" borderId="20" xfId="17" applyNumberFormat="1" applyFont="1" applyBorder="1" applyAlignment="1">
      <alignment horizontal="center" vertical="center"/>
      <protection/>
    </xf>
    <xf numFmtId="171" fontId="5" fillId="0" borderId="28" xfId="17" applyNumberFormat="1" applyFont="1" applyBorder="1" applyAlignment="1">
      <alignment horizontal="center" vertical="center"/>
      <protection/>
    </xf>
    <xf numFmtId="171" fontId="5" fillId="0" borderId="29" xfId="0" applyNumberFormat="1" applyFont="1" applyFill="1" applyBorder="1" applyAlignment="1">
      <alignment horizontal="center" vertical="center" wrapText="1"/>
    </xf>
    <xf numFmtId="171" fontId="6" fillId="0" borderId="19" xfId="0" applyNumberFormat="1" applyFont="1" applyFill="1" applyBorder="1" applyAlignment="1">
      <alignment horizontal="center" vertical="center" wrapText="1"/>
    </xf>
    <xf numFmtId="171" fontId="5" fillId="0" borderId="20" xfId="17" applyNumberFormat="1" applyFont="1" applyFill="1" applyBorder="1" applyAlignment="1">
      <alignment horizontal="center" vertical="center"/>
      <protection/>
    </xf>
    <xf numFmtId="49" fontId="2" fillId="0" borderId="3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49" fontId="2" fillId="0" borderId="0" xfId="17" applyNumberFormat="1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1" fontId="7" fillId="0" borderId="0" xfId="0" applyNumberFormat="1" applyFont="1" applyFill="1" applyBorder="1" applyAlignment="1">
      <alignment horizontal="center" vertical="center"/>
    </xf>
    <xf numFmtId="171" fontId="8" fillId="3" borderId="1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31" xfId="17" applyFont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9" fontId="2" fillId="0" borderId="0" xfId="17" applyNumberFormat="1" applyFont="1" applyBorder="1" applyAlignment="1">
      <alignment horizontal="left" vertical="center" wrapText="1"/>
      <protection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6" fillId="0" borderId="32" xfId="17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5" fillId="0" borderId="32" xfId="17" applyNumberFormat="1" applyFont="1" applyBorder="1" applyAlignment="1">
      <alignment horizontal="left" vertical="center" wrapText="1"/>
      <protection/>
    </xf>
    <xf numFmtId="49" fontId="2" fillId="0" borderId="33" xfId="0" applyNumberFormat="1" applyFont="1" applyBorder="1" applyAlignment="1">
      <alignment horizontal="left" vertical="center" wrapText="1"/>
    </xf>
    <xf numFmtId="0" fontId="6" fillId="2" borderId="31" xfId="17" applyFont="1" applyFill="1" applyBorder="1" applyAlignment="1">
      <alignment horizontal="center" vertical="center" wrapText="1"/>
      <protection/>
    </xf>
    <xf numFmtId="0" fontId="2" fillId="2" borderId="35" xfId="0" applyFont="1" applyFill="1" applyBorder="1" applyAlignment="1">
      <alignment vertical="center" wrapText="1"/>
    </xf>
    <xf numFmtId="0" fontId="6" fillId="2" borderId="32" xfId="17" applyFont="1" applyFill="1" applyBorder="1" applyAlignment="1">
      <alignment horizontal="center" vertical="center" wrapText="1"/>
      <protection/>
    </xf>
    <xf numFmtId="0" fontId="2" fillId="2" borderId="33" xfId="0" applyFont="1" applyFill="1" applyBorder="1" applyAlignment="1">
      <alignment horizontal="center" vertical="center" wrapText="1"/>
    </xf>
    <xf numFmtId="49" fontId="5" fillId="0" borderId="32" xfId="17" applyNumberFormat="1" applyFont="1" applyFill="1" applyBorder="1" applyAlignment="1">
      <alignment horizontal="left" vertical="center" wrapText="1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4" fillId="0" borderId="32" xfId="17" applyFont="1" applyFill="1" applyBorder="1" applyAlignment="1">
      <alignment horizontal="center" vertical="center" wrapText="1"/>
      <protection/>
    </xf>
    <xf numFmtId="0" fontId="4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0" fontId="4" fillId="2" borderId="32" xfId="17" applyFont="1" applyFill="1" applyBorder="1" applyAlignment="1">
      <alignment horizontal="center" vertical="center" wrapText="1"/>
      <protection/>
    </xf>
    <xf numFmtId="0" fontId="2" fillId="2" borderId="33" xfId="0" applyFont="1" applyFill="1" applyBorder="1" applyAlignment="1">
      <alignment vertical="center" wrapText="1"/>
    </xf>
    <xf numFmtId="0" fontId="7" fillId="0" borderId="34" xfId="17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2" borderId="34" xfId="17" applyFont="1" applyFill="1" applyBorder="1" applyAlignment="1">
      <alignment horizontal="center" vertical="center" wrapText="1"/>
      <protection/>
    </xf>
    <xf numFmtId="0" fontId="4" fillId="2" borderId="3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32" xfId="17" applyFont="1" applyBorder="1" applyAlignment="1">
      <alignment horizontal="center" vertical="center" wrapText="1"/>
      <protection/>
    </xf>
    <xf numFmtId="0" fontId="4" fillId="0" borderId="32" xfId="17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Программа 2002 года" xfId="17"/>
    <cellStyle name="Обычный_Расчет трудоустройств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attach.mail.yandex.net/message_part_real/&#1074;%20&#1090;&#1099;&#1089;%20&#1088;&#1091;&#1073;%20&#1088;&#1072;&#1089;&#1095;&#1077;&#1090;&#1099;%20&#1082;%20&#1087;&#1088;&#1086;&#1075;&#1088;&#1072;&#1084;&#1084;&#1077;%20&#1087;&#1088;&#1080;&#1083;%203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attach.mail.yandex.net/message_part_real/&#1056;&#1040;&#1057;&#1063;&#1045;&#1058;&#1067;%209%20&#1072;&#1074;&#1075;&#1091;&#1089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attach.mail.yandex.net/message_part_real/&#1055;&#1088;&#1080;&#1083;&#1086;&#1078;&#1077;&#1085;&#1080;&#1103;%203_7%20&#1086;&#1090;%209%20&#1072;&#1074;&#1075;&#1091;&#1089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 программа 2008 2010"/>
      <sheetName val="Прил. к расчетам труд. подр"/>
      <sheetName val="Прил 6 по кв. напр и кодам 08г "/>
      <sheetName val="Прил 5 свод по кв и кодам 2008"/>
      <sheetName val="Прил 3 сум и напр по годам"/>
      <sheetName val="Сравнение с 2007"/>
      <sheetName val="Лист1"/>
      <sheetName val="Прил 4 сум и напр на 2008"/>
    </sheetNames>
    <sheetDataSet>
      <sheetData sheetId="0">
        <row r="24">
          <cell r="G24">
            <v>390000</v>
          </cell>
        </row>
        <row r="155">
          <cell r="G155">
            <v>54000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 программа 2008 2010"/>
      <sheetName val="Прил. к расчетам труд. подр"/>
      <sheetName val="Прил 6 по кв. напр и кодам 08г "/>
      <sheetName val="Прил 5 свод по кв и кодам 2008"/>
      <sheetName val="Прил 3 сум и напр по годам"/>
      <sheetName val="Сравнение с 2007"/>
      <sheetName val="Лист1"/>
      <sheetName val="Прил 4 сум и напр на 2008"/>
    </sheetNames>
    <sheetDataSet>
      <sheetData sheetId="0">
        <row r="380">
          <cell r="G380">
            <v>2000000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ы программа 2008 2010"/>
      <sheetName val="Прил. к расчетам труд. подр"/>
      <sheetName val="Прил 6 по кв. напр и кодам 08г "/>
      <sheetName val="Прил 5 свод по кв и кодам 2008"/>
      <sheetName val="Прил 3 сум и напр по годам"/>
      <sheetName val="Сравнение с 2007"/>
      <sheetName val="Лист1"/>
      <sheetName val="Прил 4 сум и напр на 2008"/>
    </sheetNames>
    <sheetDataSet>
      <sheetData sheetId="0">
        <row r="13">
          <cell r="G13">
            <v>1484000</v>
          </cell>
        </row>
        <row r="52">
          <cell r="G52">
            <v>86542.5</v>
          </cell>
        </row>
        <row r="107">
          <cell r="G107">
            <v>576500</v>
          </cell>
        </row>
        <row r="144">
          <cell r="G144">
            <v>295000</v>
          </cell>
        </row>
        <row r="161">
          <cell r="G161">
            <v>30000</v>
          </cell>
        </row>
        <row r="174">
          <cell r="G174">
            <v>30000</v>
          </cell>
        </row>
        <row r="231">
          <cell r="G231">
            <v>471000</v>
          </cell>
        </row>
        <row r="254">
          <cell r="G254">
            <v>375000</v>
          </cell>
        </row>
        <row r="271">
          <cell r="G271">
            <v>5396699.094037062</v>
          </cell>
        </row>
        <row r="290">
          <cell r="G290">
            <v>68939.8</v>
          </cell>
        </row>
        <row r="346">
          <cell r="G346">
            <v>277100</v>
          </cell>
        </row>
        <row r="370">
          <cell r="G370">
            <v>314000</v>
          </cell>
        </row>
        <row r="379">
          <cell r="F379">
            <v>100000</v>
          </cell>
        </row>
        <row r="380">
          <cell r="F380">
            <v>50000</v>
          </cell>
        </row>
        <row r="384">
          <cell r="F384">
            <v>5000</v>
          </cell>
        </row>
        <row r="385">
          <cell r="F385">
            <v>60000</v>
          </cell>
        </row>
        <row r="386">
          <cell r="F386">
            <v>15000</v>
          </cell>
        </row>
        <row r="387">
          <cell r="F387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69.75390625" style="0" customWidth="1"/>
    <col min="3" max="3" width="15.625" style="0" customWidth="1"/>
    <col min="4" max="4" width="50.75390625" style="0" customWidth="1"/>
    <col min="5" max="5" width="25.375" style="0" customWidth="1"/>
  </cols>
  <sheetData>
    <row r="1" spans="4:5" ht="12.75">
      <c r="D1" s="1" t="s">
        <v>80</v>
      </c>
      <c r="E1" s="1"/>
    </row>
    <row r="2" spans="4:5" ht="12.75">
      <c r="D2" s="1" t="s">
        <v>82</v>
      </c>
      <c r="E2" s="1"/>
    </row>
    <row r="3" spans="4:5" ht="12.75">
      <c r="D3" s="1" t="s">
        <v>81</v>
      </c>
      <c r="E3" s="1"/>
    </row>
    <row r="4" spans="1:5" ht="14.25" customHeight="1">
      <c r="A4" s="1"/>
      <c r="B4" s="1"/>
      <c r="C4" s="8"/>
      <c r="D4" s="145" t="s">
        <v>83</v>
      </c>
      <c r="E4" s="146"/>
    </row>
    <row r="5" spans="1:5" ht="14.25" customHeight="1">
      <c r="A5" s="1"/>
      <c r="B5" s="1"/>
      <c r="C5" s="1"/>
      <c r="D5" s="131"/>
      <c r="E5" s="138"/>
    </row>
    <row r="6" spans="1:5" ht="18" customHeight="1">
      <c r="A6" s="166" t="s">
        <v>78</v>
      </c>
      <c r="B6" s="167"/>
      <c r="C6" s="167"/>
      <c r="D6" s="167"/>
      <c r="E6" s="167"/>
    </row>
    <row r="7" spans="1:5" ht="18" customHeight="1" thickBot="1">
      <c r="A7" s="139"/>
      <c r="B7" s="140"/>
      <c r="C7" s="140"/>
      <c r="D7" s="140"/>
      <c r="E7" s="140"/>
    </row>
    <row r="8" spans="1:5" ht="26.25" customHeight="1">
      <c r="A8" s="156" t="s">
        <v>1</v>
      </c>
      <c r="B8" s="170" t="s">
        <v>2</v>
      </c>
      <c r="C8" s="158" t="s">
        <v>74</v>
      </c>
      <c r="D8" s="158" t="s">
        <v>0</v>
      </c>
      <c r="E8" s="176" t="s">
        <v>79</v>
      </c>
    </row>
    <row r="9" spans="1:5" ht="18" customHeight="1" thickBot="1">
      <c r="A9" s="157"/>
      <c r="B9" s="171"/>
      <c r="C9" s="159"/>
      <c r="D9" s="159"/>
      <c r="E9" s="165"/>
    </row>
    <row r="10" spans="1:5" ht="16.5" customHeight="1" thickBot="1">
      <c r="A10" s="172" t="s">
        <v>3</v>
      </c>
      <c r="B10" s="173"/>
      <c r="C10" s="173"/>
      <c r="D10" s="173"/>
      <c r="E10" s="174"/>
    </row>
    <row r="11" spans="1:5" ht="22.5" customHeight="1">
      <c r="A11" s="2" t="s">
        <v>67</v>
      </c>
      <c r="B11" s="3" t="s">
        <v>48</v>
      </c>
      <c r="C11" s="4" t="s">
        <v>64</v>
      </c>
      <c r="D11" s="154" t="s">
        <v>71</v>
      </c>
      <c r="E11" s="120">
        <f>('[3]расчеты программа 2008 2010'!$G$13)/1000</f>
        <v>1484</v>
      </c>
    </row>
    <row r="12" spans="1:5" ht="21.75" customHeight="1" thickBot="1">
      <c r="A12" s="5" t="s">
        <v>68</v>
      </c>
      <c r="B12" s="6" t="s">
        <v>4</v>
      </c>
      <c r="C12" s="7" t="s">
        <v>64</v>
      </c>
      <c r="D12" s="155"/>
      <c r="E12" s="87">
        <f>'[1]расчеты программа 2008 2010'!$G$24/1000</f>
        <v>390</v>
      </c>
    </row>
    <row r="13" spans="1:5" ht="21.75" customHeight="1" thickBot="1">
      <c r="A13" s="80"/>
      <c r="B13" s="81" t="s">
        <v>20</v>
      </c>
      <c r="C13" s="82"/>
      <c r="D13" s="83"/>
      <c r="E13" s="84">
        <f>E11+E12</f>
        <v>1874</v>
      </c>
    </row>
    <row r="14" spans="1:5" ht="13.5" thickBot="1">
      <c r="A14" s="8"/>
      <c r="B14" s="10"/>
      <c r="C14" s="8"/>
      <c r="D14" s="8"/>
      <c r="E14" s="9"/>
    </row>
    <row r="15" spans="1:5" ht="20.25" customHeight="1" thickBot="1">
      <c r="A15" s="175" t="s">
        <v>5</v>
      </c>
      <c r="B15" s="173"/>
      <c r="C15" s="173"/>
      <c r="D15" s="173"/>
      <c r="E15" s="174"/>
    </row>
    <row r="16" spans="1:5" ht="18.75" customHeight="1" thickBot="1">
      <c r="A16" s="11" t="s">
        <v>6</v>
      </c>
      <c r="B16" s="112" t="s">
        <v>8</v>
      </c>
      <c r="C16" s="113"/>
      <c r="D16" s="113"/>
      <c r="E16" s="114"/>
    </row>
    <row r="17" spans="1:5" ht="33" customHeight="1">
      <c r="A17" s="2" t="s">
        <v>9</v>
      </c>
      <c r="B17" s="3" t="s">
        <v>54</v>
      </c>
      <c r="C17" s="4" t="s">
        <v>64</v>
      </c>
      <c r="D17" s="160" t="s">
        <v>44</v>
      </c>
      <c r="E17" s="120">
        <v>0</v>
      </c>
    </row>
    <row r="18" spans="1:5" ht="29.25" customHeight="1">
      <c r="A18" s="56" t="s">
        <v>10</v>
      </c>
      <c r="B18" s="57" t="s">
        <v>53</v>
      </c>
      <c r="C18" s="58" t="s">
        <v>64</v>
      </c>
      <c r="D18" s="168"/>
      <c r="E18" s="121">
        <f>('[3]расчеты программа 2008 2010'!$G$52)/1000</f>
        <v>86.5425</v>
      </c>
    </row>
    <row r="19" spans="1:5" ht="30.75" customHeight="1" thickBot="1">
      <c r="A19" s="59" t="s">
        <v>11</v>
      </c>
      <c r="B19" s="60" t="s">
        <v>52</v>
      </c>
      <c r="C19" s="61" t="s">
        <v>64</v>
      </c>
      <c r="D19" s="169"/>
      <c r="E19" s="122">
        <v>0</v>
      </c>
    </row>
    <row r="20" spans="1:5" ht="20.25" customHeight="1" thickBot="1">
      <c r="A20" s="62"/>
      <c r="B20" s="63" t="s">
        <v>21</v>
      </c>
      <c r="C20" s="64"/>
      <c r="D20" s="64"/>
      <c r="E20" s="123">
        <f>E18+E19</f>
        <v>86.5425</v>
      </c>
    </row>
    <row r="21" spans="1:5" ht="19.5" customHeight="1" thickBot="1">
      <c r="A21" s="66" t="s">
        <v>7</v>
      </c>
      <c r="B21" s="115" t="s">
        <v>13</v>
      </c>
      <c r="C21" s="113"/>
      <c r="D21" s="127"/>
      <c r="E21" s="114"/>
    </row>
    <row r="22" spans="1:5" ht="45.75" customHeight="1">
      <c r="A22" s="67" t="s">
        <v>12</v>
      </c>
      <c r="B22" s="68" t="s">
        <v>49</v>
      </c>
      <c r="C22" s="69" t="s">
        <v>64</v>
      </c>
      <c r="D22" s="160" t="s">
        <v>65</v>
      </c>
      <c r="E22" s="124">
        <f>('[3]расчеты программа 2008 2010'!$G$107)/1000</f>
        <v>576.5</v>
      </c>
    </row>
    <row r="23" spans="1:5" ht="44.25" customHeight="1">
      <c r="A23" s="13" t="s">
        <v>66</v>
      </c>
      <c r="B23" s="14" t="s">
        <v>50</v>
      </c>
      <c r="C23" s="70" t="s">
        <v>64</v>
      </c>
      <c r="D23" s="161"/>
      <c r="E23" s="76">
        <f>('[3]расчеты программа 2008 2010'!$G$144)/1000</f>
        <v>295</v>
      </c>
    </row>
    <row r="24" spans="1:5" ht="35.25" customHeight="1">
      <c r="A24" s="15" t="s">
        <v>14</v>
      </c>
      <c r="B24" s="16" t="s">
        <v>15</v>
      </c>
      <c r="C24" s="70" t="s">
        <v>64</v>
      </c>
      <c r="D24" s="161"/>
      <c r="E24" s="77">
        <f>'[1]расчеты программа 2008 2010'!$G$155/1000</f>
        <v>54</v>
      </c>
    </row>
    <row r="25" spans="1:5" ht="30.75" customHeight="1">
      <c r="A25" s="15" t="s">
        <v>17</v>
      </c>
      <c r="B25" s="17" t="s">
        <v>16</v>
      </c>
      <c r="C25" s="70" t="s">
        <v>64</v>
      </c>
      <c r="D25" s="161"/>
      <c r="E25" s="77">
        <f>('[3]расчеты программа 2008 2010'!$G$161)/1000</f>
        <v>30</v>
      </c>
    </row>
    <row r="26" spans="1:5" ht="27.75" customHeight="1" thickBot="1">
      <c r="A26" s="18" t="s">
        <v>18</v>
      </c>
      <c r="B26" s="19" t="s">
        <v>51</v>
      </c>
      <c r="C26" s="71" t="s">
        <v>64</v>
      </c>
      <c r="D26" s="148"/>
      <c r="E26" s="79">
        <f>('[3]расчеты программа 2008 2010'!$G$174)/1000</f>
        <v>30</v>
      </c>
    </row>
    <row r="27" spans="1:5" ht="20.25" customHeight="1" thickBot="1">
      <c r="A27" s="20"/>
      <c r="B27" s="132" t="s">
        <v>22</v>
      </c>
      <c r="C27" s="21"/>
      <c r="D27" s="22"/>
      <c r="E27" s="74">
        <f>E22+E23+E24+E25+E26</f>
        <v>985.5</v>
      </c>
    </row>
    <row r="28" spans="1:5" ht="23.25" customHeight="1" thickBot="1">
      <c r="A28" s="88"/>
      <c r="B28" s="133" t="s">
        <v>23</v>
      </c>
      <c r="C28" s="89"/>
      <c r="D28" s="89"/>
      <c r="E28" s="84">
        <f>E20+E27</f>
        <v>1072.0425</v>
      </c>
    </row>
    <row r="29" spans="1:5" ht="13.5" thickBot="1">
      <c r="A29" s="23"/>
      <c r="B29" s="65"/>
      <c r="C29" s="24"/>
      <c r="D29" s="24"/>
      <c r="E29" s="25"/>
    </row>
    <row r="30" spans="1:5" ht="25.5" customHeight="1" thickBot="1">
      <c r="A30" s="151" t="s">
        <v>19</v>
      </c>
      <c r="B30" s="152"/>
      <c r="C30" s="152"/>
      <c r="D30" s="152"/>
      <c r="E30" s="153"/>
    </row>
    <row r="31" spans="1:5" ht="22.5" customHeight="1">
      <c r="A31" s="141" t="s">
        <v>1</v>
      </c>
      <c r="B31" s="163" t="s">
        <v>2</v>
      </c>
      <c r="C31" s="149" t="s">
        <v>74</v>
      </c>
      <c r="D31" s="149" t="s">
        <v>0</v>
      </c>
      <c r="E31" s="164" t="s">
        <v>79</v>
      </c>
    </row>
    <row r="32" spans="1:5" ht="29.25" customHeight="1" thickBot="1">
      <c r="A32" s="162"/>
      <c r="B32" s="150"/>
      <c r="C32" s="150"/>
      <c r="D32" s="150"/>
      <c r="E32" s="165"/>
    </row>
    <row r="33" spans="1:5" ht="13.5" thickBot="1">
      <c r="A33" s="20" t="s">
        <v>26</v>
      </c>
      <c r="B33" s="116" t="s">
        <v>24</v>
      </c>
      <c r="C33" s="117"/>
      <c r="D33" s="117"/>
      <c r="E33" s="118"/>
    </row>
    <row r="34" spans="1:5" ht="101.25" customHeight="1">
      <c r="A34" s="26" t="s">
        <v>28</v>
      </c>
      <c r="B34" s="27" t="s">
        <v>56</v>
      </c>
      <c r="C34" s="70" t="s">
        <v>64</v>
      </c>
      <c r="D34" s="147" t="s">
        <v>45</v>
      </c>
      <c r="E34" s="85">
        <f>('[3]расчеты программа 2008 2010'!$G$231)/1000</f>
        <v>471</v>
      </c>
    </row>
    <row r="35" spans="1:5" ht="122.25" customHeight="1" thickBot="1">
      <c r="A35" s="18" t="s">
        <v>29</v>
      </c>
      <c r="B35" s="28" t="s">
        <v>57</v>
      </c>
      <c r="C35" s="70" t="s">
        <v>64</v>
      </c>
      <c r="D35" s="148"/>
      <c r="E35" s="86">
        <f>('[3]расчеты программа 2008 2010'!$G$254)/1000</f>
        <v>375</v>
      </c>
    </row>
    <row r="36" spans="1:5" ht="13.5" thickBot="1">
      <c r="A36" s="29"/>
      <c r="B36" s="21" t="s">
        <v>30</v>
      </c>
      <c r="C36" s="30"/>
      <c r="D36" s="128"/>
      <c r="E36" s="74">
        <f>E34+E35</f>
        <v>846</v>
      </c>
    </row>
    <row r="37" spans="1:5" ht="13.5" thickBot="1">
      <c r="A37" s="125"/>
      <c r="B37" s="8"/>
      <c r="C37" s="8"/>
      <c r="D37" s="129"/>
      <c r="E37" s="126"/>
    </row>
    <row r="38" spans="1:5" ht="30.75" customHeight="1" thickBot="1">
      <c r="A38" s="20" t="s">
        <v>27</v>
      </c>
      <c r="B38" s="109" t="s">
        <v>25</v>
      </c>
      <c r="C38" s="110"/>
      <c r="D38" s="130"/>
      <c r="E38" s="111"/>
    </row>
    <row r="39" spans="1:5" ht="19.5" customHeight="1">
      <c r="A39" s="26" t="s">
        <v>32</v>
      </c>
      <c r="B39" s="32" t="s">
        <v>31</v>
      </c>
      <c r="C39" s="69" t="s">
        <v>64</v>
      </c>
      <c r="D39" s="142" t="s">
        <v>70</v>
      </c>
      <c r="E39" s="75">
        <f>('[3]расчеты программа 2008 2010'!$G$271)/1000</f>
        <v>5396.6990940370615</v>
      </c>
    </row>
    <row r="40" spans="1:5" ht="49.5" customHeight="1" thickBot="1">
      <c r="A40" s="33" t="s">
        <v>33</v>
      </c>
      <c r="B40" s="34" t="s">
        <v>69</v>
      </c>
      <c r="C40" s="35" t="s">
        <v>64</v>
      </c>
      <c r="D40" s="177"/>
      <c r="E40" s="87">
        <f>('[3]расчеты программа 2008 2010'!$G$290)/1000</f>
        <v>68.9398</v>
      </c>
    </row>
    <row r="41" spans="1:5" ht="19.5" customHeight="1" thickBot="1">
      <c r="A41" s="20"/>
      <c r="B41" s="132" t="s">
        <v>34</v>
      </c>
      <c r="C41" s="21"/>
      <c r="D41" s="21"/>
      <c r="E41" s="74">
        <f>E39+E40</f>
        <v>5465.638894037062</v>
      </c>
    </row>
    <row r="42" spans="1:5" ht="27.75" customHeight="1" thickBot="1">
      <c r="A42" s="88"/>
      <c r="B42" s="133" t="s">
        <v>35</v>
      </c>
      <c r="C42" s="89"/>
      <c r="D42" s="89"/>
      <c r="E42" s="84">
        <f>E36+E41</f>
        <v>6311.638894037062</v>
      </c>
    </row>
    <row r="43" spans="1:5" ht="7.5" customHeight="1">
      <c r="A43" s="31"/>
      <c r="B43" s="8"/>
      <c r="C43" s="8"/>
      <c r="D43" s="8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1"/>
      <c r="C45" s="8"/>
      <c r="D45" s="8"/>
      <c r="E45" s="8"/>
    </row>
    <row r="46" spans="1:5" ht="9.75" customHeight="1" thickBot="1">
      <c r="A46" s="8"/>
      <c r="B46" s="8"/>
      <c r="C46" s="8"/>
      <c r="D46" s="8"/>
      <c r="E46" s="8"/>
    </row>
    <row r="47" spans="1:5" ht="18" customHeight="1" thickBot="1">
      <c r="A47" s="151" t="s">
        <v>36</v>
      </c>
      <c r="B47" s="152"/>
      <c r="C47" s="152"/>
      <c r="D47" s="152"/>
      <c r="E47" s="152"/>
    </row>
    <row r="48" spans="1:5" ht="26.25" customHeight="1">
      <c r="A48" s="141" t="s">
        <v>1</v>
      </c>
      <c r="B48" s="183" t="s">
        <v>2</v>
      </c>
      <c r="C48" s="182" t="s">
        <v>74</v>
      </c>
      <c r="D48" s="149" t="s">
        <v>0</v>
      </c>
      <c r="E48" s="180" t="s">
        <v>79</v>
      </c>
    </row>
    <row r="49" spans="1:5" ht="27.75" customHeight="1" thickBot="1">
      <c r="A49" s="162"/>
      <c r="B49" s="178"/>
      <c r="C49" s="178"/>
      <c r="D49" s="150"/>
      <c r="E49" s="181"/>
    </row>
    <row r="50" spans="1:5" ht="17.25" customHeight="1" thickBot="1">
      <c r="A50" s="20" t="s">
        <v>38</v>
      </c>
      <c r="B50" s="36" t="s">
        <v>37</v>
      </c>
      <c r="C50" s="37"/>
      <c r="D50" s="38"/>
      <c r="E50" s="37"/>
    </row>
    <row r="51" spans="1:5" ht="45" customHeight="1">
      <c r="A51" s="13" t="s">
        <v>39</v>
      </c>
      <c r="B51" s="39" t="s">
        <v>75</v>
      </c>
      <c r="C51" s="178" t="s">
        <v>64</v>
      </c>
      <c r="D51" s="147" t="s">
        <v>46</v>
      </c>
      <c r="E51" s="96">
        <f>('[3]расчеты программа 2008 2010'!$G$346)/1000</f>
        <v>277.1</v>
      </c>
    </row>
    <row r="52" spans="1:5" ht="42" customHeight="1" thickBot="1">
      <c r="A52" s="18" t="s">
        <v>40</v>
      </c>
      <c r="B52" s="19" t="s">
        <v>55</v>
      </c>
      <c r="C52" s="179"/>
      <c r="D52" s="148"/>
      <c r="E52" s="78">
        <f>('[3]расчеты программа 2008 2010'!$G$370)/1000</f>
        <v>314</v>
      </c>
    </row>
    <row r="53" spans="1:5" ht="15.75" customHeight="1" thickBot="1">
      <c r="A53" s="20"/>
      <c r="B53" s="36" t="s">
        <v>72</v>
      </c>
      <c r="C53" s="40"/>
      <c r="D53" s="41"/>
      <c r="E53" s="73">
        <f>E51+E52</f>
        <v>591.1</v>
      </c>
    </row>
    <row r="54" spans="1:5" ht="15" customHeight="1">
      <c r="A54" s="42"/>
      <c r="B54" s="8"/>
      <c r="C54" s="43"/>
      <c r="D54" s="44"/>
      <c r="E54" s="12"/>
    </row>
    <row r="55" spans="1:5" ht="12" customHeight="1" thickBot="1">
      <c r="A55" s="42"/>
      <c r="B55" s="1"/>
      <c r="C55" s="43"/>
      <c r="D55" s="44"/>
      <c r="E55" s="12"/>
    </row>
    <row r="56" spans="1:5" ht="42.75" customHeight="1" thickBot="1">
      <c r="A56" s="50" t="s">
        <v>41</v>
      </c>
      <c r="B56" s="105" t="s">
        <v>58</v>
      </c>
      <c r="C56" s="106"/>
      <c r="D56" s="107"/>
      <c r="E56" s="108"/>
    </row>
    <row r="57" spans="1:5" ht="149.25" customHeight="1">
      <c r="A57" s="101" t="s">
        <v>60</v>
      </c>
      <c r="B57" s="102" t="s">
        <v>76</v>
      </c>
      <c r="C57" s="103" t="s">
        <v>64</v>
      </c>
      <c r="D57" s="142" t="s">
        <v>47</v>
      </c>
      <c r="E57" s="104">
        <f>('[3]расчеты программа 2008 2010'!$F$379+'[3]расчеты программа 2008 2010'!$F$380)/1000</f>
        <v>150</v>
      </c>
    </row>
    <row r="58" spans="1:5" ht="40.5" customHeight="1">
      <c r="A58" s="45" t="s">
        <v>61</v>
      </c>
      <c r="B58" s="46" t="s">
        <v>73</v>
      </c>
      <c r="C58" s="47" t="s">
        <v>64</v>
      </c>
      <c r="D58" s="143"/>
      <c r="E58" s="97">
        <f>'[2]расчеты программа 2008 2010'!$G$380/1000</f>
        <v>2000</v>
      </c>
    </row>
    <row r="59" spans="1:5" ht="32.25" customHeight="1" thickBot="1">
      <c r="A59" s="48" t="s">
        <v>62</v>
      </c>
      <c r="B59" s="49" t="s">
        <v>59</v>
      </c>
      <c r="C59" s="35" t="s">
        <v>63</v>
      </c>
      <c r="D59" s="144"/>
      <c r="E59" s="98">
        <f>('[3]расчеты программа 2008 2010'!$F$384+'[3]расчеты программа 2008 2010'!$F$385+'[3]расчеты программа 2008 2010'!$F$386+'[3]расчеты программа 2008 2010'!$F$387)/1000</f>
        <v>100</v>
      </c>
    </row>
    <row r="60" spans="1:5" ht="15" customHeight="1" thickBot="1">
      <c r="A60" s="50"/>
      <c r="B60" s="36" t="s">
        <v>77</v>
      </c>
      <c r="C60" s="51"/>
      <c r="D60" s="72"/>
      <c r="E60" s="99">
        <f>E57+E58+E59</f>
        <v>2250</v>
      </c>
    </row>
    <row r="61" spans="1:5" ht="15" customHeight="1" thickBot="1">
      <c r="A61" s="52"/>
      <c r="B61" s="53"/>
      <c r="C61" s="54"/>
      <c r="D61" s="54"/>
      <c r="E61" s="100"/>
    </row>
    <row r="62" spans="1:5" ht="18.75" customHeight="1" thickBot="1">
      <c r="A62" s="90"/>
      <c r="B62" s="91" t="s">
        <v>42</v>
      </c>
      <c r="C62" s="92"/>
      <c r="D62" s="92"/>
      <c r="E62" s="84">
        <f>E53+E56+E60</f>
        <v>2841.1</v>
      </c>
    </row>
    <row r="63" spans="1:5" ht="18.75" customHeight="1" thickBot="1">
      <c r="A63" s="134"/>
      <c r="B63" s="135"/>
      <c r="C63" s="54"/>
      <c r="D63" s="54"/>
      <c r="E63" s="136"/>
    </row>
    <row r="64" spans="1:5" ht="24" customHeight="1" thickBot="1">
      <c r="A64" s="93"/>
      <c r="B64" s="94" t="s">
        <v>43</v>
      </c>
      <c r="C64" s="95"/>
      <c r="D64" s="95"/>
      <c r="E64" s="137">
        <f>E13+E28+E42+E62-0.1</f>
        <v>12098.681394037061</v>
      </c>
    </row>
    <row r="65" spans="1:5" ht="7.5" customHeight="1">
      <c r="A65" s="1"/>
      <c r="B65" s="1"/>
      <c r="C65" s="1"/>
      <c r="D65" s="1"/>
      <c r="E65" s="1"/>
    </row>
    <row r="66" spans="1:5" ht="9" customHeight="1">
      <c r="A66" s="1"/>
      <c r="B66" s="55"/>
      <c r="C66" s="55"/>
      <c r="D66" s="55"/>
      <c r="E66" s="119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20.25" customHeight="1">
      <c r="A70" s="1"/>
      <c r="C70" s="1"/>
      <c r="D70" s="1"/>
      <c r="E70" s="1"/>
    </row>
    <row r="71" spans="1:5" ht="12.75">
      <c r="A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2" ht="12.75">
      <c r="A78" s="1"/>
      <c r="B78" s="1"/>
    </row>
  </sheetData>
  <mergeCells count="29">
    <mergeCell ref="D39:D40"/>
    <mergeCell ref="C51:C52"/>
    <mergeCell ref="A48:A49"/>
    <mergeCell ref="A47:E47"/>
    <mergeCell ref="E48:E49"/>
    <mergeCell ref="D48:D49"/>
    <mergeCell ref="C48:C49"/>
    <mergeCell ref="D51:D52"/>
    <mergeCell ref="B48:B49"/>
    <mergeCell ref="A6:E6"/>
    <mergeCell ref="D17:D19"/>
    <mergeCell ref="B8:B9"/>
    <mergeCell ref="A10:E10"/>
    <mergeCell ref="A15:E15"/>
    <mergeCell ref="E8:E9"/>
    <mergeCell ref="A31:A32"/>
    <mergeCell ref="B31:B32"/>
    <mergeCell ref="C31:C32"/>
    <mergeCell ref="E31:E32"/>
    <mergeCell ref="D57:D59"/>
    <mergeCell ref="D4:E4"/>
    <mergeCell ref="D34:D35"/>
    <mergeCell ref="D31:D32"/>
    <mergeCell ref="A30:E30"/>
    <mergeCell ref="D11:D12"/>
    <mergeCell ref="A8:A9"/>
    <mergeCell ref="C8:C9"/>
    <mergeCell ref="D8:D9"/>
    <mergeCell ref="D22:D26"/>
  </mergeCells>
  <printOptions/>
  <pageMargins left="0.7874015748031497" right="0.1968503937007874" top="0.984251968503937" bottom="0" header="0" footer="0.5118110236220472"/>
  <pageSetup horizontalDpi="600" verticalDpi="600" orientation="landscape" paperSize="9" scale="80" r:id="rId1"/>
  <rowBreaks count="2" manualBreakCount="2">
    <brk id="28" max="4" man="1"/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Manuylova</dc:creator>
  <cp:keywords/>
  <dc:description/>
  <cp:lastModifiedBy>Pavlenko</cp:lastModifiedBy>
  <cp:lastPrinted>2007-10-25T09:42:59Z</cp:lastPrinted>
  <dcterms:created xsi:type="dcterms:W3CDTF">2006-05-15T03:13:55Z</dcterms:created>
  <dcterms:modified xsi:type="dcterms:W3CDTF">2007-11-05T10:55:22Z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-1313155863</vt:i4>
  </property>
  <property fmtid="{D5CDD505-2E9C-101B-9397-08002B2CF9AE}" pid="3" name="_EmailSubject">
    <vt:lpwstr/>
  </property>
  <property fmtid="{D5CDD505-2E9C-101B-9397-08002B2CF9AE}" pid="4" name="_AuthorEmail">
    <vt:lpwstr>kdms@seversk.tomsknet.ru</vt:lpwstr>
  </property>
  <property fmtid="{D5CDD505-2E9C-101B-9397-08002B2CF9AE}" pid="5" name="_AuthorEmailDisplayName">
    <vt:lpwstr>КДМ</vt:lpwstr>
  </property>
  <property fmtid="{D5CDD505-2E9C-101B-9397-08002B2CF9AE}" pid="6" name="_ReviewingToolsShownOnce">
    <vt:lpwstr/>
  </property>
</Properties>
</file>