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'Отчет'!$7:$8</definedName>
    <definedName name="_xlnm.Print_Area" localSheetId="0">'Отчет'!$A$1:$G$84</definedName>
  </definedNames>
  <calcPr fullCalcOnLoad="1"/>
</workbook>
</file>

<file path=xl/sharedStrings.xml><?xml version="1.0" encoding="utf-8"?>
<sst xmlns="http://schemas.openxmlformats.org/spreadsheetml/2006/main" count="236" uniqueCount="100">
  <si>
    <t xml:space="preserve"> </t>
  </si>
  <si>
    <t xml:space="preserve">  </t>
  </si>
  <si>
    <t>Раздел, Подраздел</t>
  </si>
  <si>
    <t>Наименование</t>
  </si>
  <si>
    <t>Целевая статья</t>
  </si>
  <si>
    <t>Вид расхода</t>
  </si>
  <si>
    <t>% исполнения к плану 2007 года</t>
  </si>
  <si>
    <t>(тыс.руб.)</t>
  </si>
  <si>
    <t>Приложение 10</t>
  </si>
  <si>
    <t>За счет субвенции ФБ на развитие социальной и инженерной инфрастуктуры, в том числе:</t>
  </si>
  <si>
    <t>0500</t>
  </si>
  <si>
    <t>Жилищно-коммунальное хозяйство</t>
  </si>
  <si>
    <t>0501</t>
  </si>
  <si>
    <t>Жилищное хозяйство</t>
  </si>
  <si>
    <t>5170220</t>
  </si>
  <si>
    <t>614</t>
  </si>
  <si>
    <t>- строительство жилого дома № 8 в микрорайоне пос.Сосновка</t>
  </si>
  <si>
    <t>- строительство жилого дома № 34 в микрорайоне 10</t>
  </si>
  <si>
    <t>- строительство жилого дома № 36 в микрорайоне 10</t>
  </si>
  <si>
    <t>0502</t>
  </si>
  <si>
    <t>Коммунальное хозяйство</t>
  </si>
  <si>
    <t>- строительство инженерных сетей в микрораойне 10</t>
  </si>
  <si>
    <t>- реконструкция (расширение) кладбища</t>
  </si>
  <si>
    <t>- строительство очистных сооружений (установка очистки иловой воды)</t>
  </si>
  <si>
    <t>- строительство наружных сетей и благоустройство территории жилого дома № 40 в микрорайоне 10</t>
  </si>
  <si>
    <t>- строительство инженерных сетей и благоустройство территории жилых домов № 21, 22, 27 в микрораойне 16</t>
  </si>
  <si>
    <t>- строительство инженерных сетей и благоустройство микрорайона пос. Сосновка</t>
  </si>
  <si>
    <t>- строительство водозабора № 3 (ПИР)</t>
  </si>
  <si>
    <t>0700</t>
  </si>
  <si>
    <t>Образование</t>
  </si>
  <si>
    <t>0701</t>
  </si>
  <si>
    <t>Дошкольное образование</t>
  </si>
  <si>
    <t>- строительство детского сада на 160 мест (ПИР)</t>
  </si>
  <si>
    <t>0900</t>
  </si>
  <si>
    <t>Здравоохранение и спорт</t>
  </si>
  <si>
    <t>0904</t>
  </si>
  <si>
    <t>Другие вопросы в области здравоохранения и спорта</t>
  </si>
  <si>
    <t>- строительство роддома (газификатор)</t>
  </si>
  <si>
    <t>За счет остатка субвенции ФБ прошлых лет, в том числе:</t>
  </si>
  <si>
    <t>5170620</t>
  </si>
  <si>
    <t>- строительство жилого дома № 11 в микрорайоне 10</t>
  </si>
  <si>
    <t>За счет субвенции и субсидии ТО, в том числе:</t>
  </si>
  <si>
    <t>0400</t>
  </si>
  <si>
    <t>Национальная экономика</t>
  </si>
  <si>
    <t>0408</t>
  </si>
  <si>
    <t>Транспорт</t>
  </si>
  <si>
    <t>3150320</t>
  </si>
  <si>
    <t>594</t>
  </si>
  <si>
    <t>- автодорога ул. Ленина - ул. Ленинградская</t>
  </si>
  <si>
    <t>За счет средств бюджета ЗАТО Северск, в том числе:</t>
  </si>
  <si>
    <t>3150120</t>
  </si>
  <si>
    <t>3500120</t>
  </si>
  <si>
    <t>410</t>
  </si>
  <si>
    <t>- жилой дом № 36 в микрорайоне 10 (межевание)</t>
  </si>
  <si>
    <t>0700120</t>
  </si>
  <si>
    <t>184</t>
  </si>
  <si>
    <t>- бурение скважин (2-я очередь)(за счет средств фонда непредвиденных расходов Администрации ЗАТО Северск)</t>
  </si>
  <si>
    <t>3510120</t>
  </si>
  <si>
    <t>411</t>
  </si>
  <si>
    <t>- проект детальной планировки западной части города (ПИР)</t>
  </si>
  <si>
    <t>- тепло, электро и водоснабжение ул. Камышка, Кооперативная, Кольцевая, Северская и Корсакова пос. Самусь (ПИР)</t>
  </si>
  <si>
    <t>- бурение скважин (2-я очередь), насосная станция 2-го подъема на площадке водозабора № 1 (экспертиза ПИР)</t>
  </si>
  <si>
    <t>- бурение скважин (2-я очередь)</t>
  </si>
  <si>
    <t>- инженерные сети 10 микрорайона (4 очередь) (ПИР)</t>
  </si>
  <si>
    <t>- инженерные сети и благоустройство 10 микрорайона (ПИР)</t>
  </si>
  <si>
    <t>- инженерные сети и благоустройство жилых домов № 21, 22, 27 в микрорайоне 16 (межевание)</t>
  </si>
  <si>
    <t>- прокладка водопровода по ул.Чкалова пос.Орловка</t>
  </si>
  <si>
    <t>3510920</t>
  </si>
  <si>
    <t>- церковь святой Богородицы Владимирской (трудовая школа) - кредиторская задолженность прошлых лет</t>
  </si>
  <si>
    <t>6000120</t>
  </si>
  <si>
    <t>807</t>
  </si>
  <si>
    <t>- автодорога ул. Ленина - ул. Ленинградская (ПИР)</t>
  </si>
  <si>
    <t>- автодорога ЦКПП - Путепровод (ПИР)</t>
  </si>
  <si>
    <t>- автодорога ул. Ленинградская (ПИР)</t>
  </si>
  <si>
    <t>- реконструкция Автодороги ЦКПП - Путепровод</t>
  </si>
  <si>
    <t>0702</t>
  </si>
  <si>
    <t>Общее образование</t>
  </si>
  <si>
    <t>4210120</t>
  </si>
  <si>
    <t>327</t>
  </si>
  <si>
    <t>- строительство межшкольного спортивного комплекса школ № 81 и № 83</t>
  </si>
  <si>
    <t>0901</t>
  </si>
  <si>
    <t>Здравоохранение</t>
  </si>
  <si>
    <t>4700120</t>
  </si>
  <si>
    <t>- больница на 100 коек в пос. Самусь (ПИР)</t>
  </si>
  <si>
    <t>4760120</t>
  </si>
  <si>
    <t>- модернизация Перинатального центра</t>
  </si>
  <si>
    <t>За счет субсидии ФБ на обеспечение автомобильными дорогами новых микрорайонов массовой малоэтажной и многоквартирной застройки</t>
  </si>
  <si>
    <t>3150220</t>
  </si>
  <si>
    <t>ВСЕГО:</t>
  </si>
  <si>
    <t xml:space="preserve"> 1</t>
  </si>
  <si>
    <t xml:space="preserve"> 2</t>
  </si>
  <si>
    <t xml:space="preserve"> 3</t>
  </si>
  <si>
    <t>6000320</t>
  </si>
  <si>
    <t>Кассовое исполнение</t>
  </si>
  <si>
    <t xml:space="preserve">Утв.Думой ЗАТО Северск </t>
  </si>
  <si>
    <t>Кириллова Ольга Николаевна</t>
  </si>
  <si>
    <t>77 38 18</t>
  </si>
  <si>
    <t>ОТЧЕТ  об исполнении плана капитального строительства ЗАТО Северск за 2007 год</t>
  </si>
  <si>
    <t>к Решению Думы ЗАТО Северск</t>
  </si>
  <si>
    <r>
      <t>от_</t>
    </r>
    <r>
      <rPr>
        <u val="single"/>
        <sz val="12"/>
        <rFont val="Times New Roman"/>
        <family val="1"/>
      </rPr>
      <t>24.04.</t>
    </r>
    <r>
      <rPr>
        <sz val="12"/>
        <rFont val="Times New Roman"/>
        <family val="1"/>
      </rPr>
      <t>2008 №_</t>
    </r>
    <r>
      <rPr>
        <u val="single"/>
        <sz val="12"/>
        <rFont val="Times New Roman"/>
        <family val="1"/>
      </rPr>
      <t>51/1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</si>
</sst>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8">
    <font>
      <sz val="10"/>
      <name val="Arial"/>
      <family val="0"/>
    </font>
    <font>
      <sz val="8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165" fontId="3" fillId="2" borderId="0" xfId="18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/>
    </xf>
    <xf numFmtId="49" fontId="3" fillId="0" borderId="0" xfId="0" applyNumberFormat="1" applyFont="1" applyAlignment="1">
      <alignment horizontal="left" vertical="justify"/>
    </xf>
    <xf numFmtId="0" fontId="3" fillId="0" borderId="0" xfId="0" applyFont="1" applyAlignment="1">
      <alignment vertical="top"/>
    </xf>
    <xf numFmtId="166" fontId="4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justify"/>
    </xf>
    <xf numFmtId="4" fontId="3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 vertical="justify"/>
    </xf>
    <xf numFmtId="4" fontId="4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0" xfId="0" applyNumberFormat="1" applyFont="1" applyAlignment="1" quotePrefix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84"/>
  <sheetViews>
    <sheetView showZeros="0" tabSelected="1" zoomScale="75" zoomScaleNormal="75" workbookViewId="0" topLeftCell="A3">
      <selection activeCell="E3" sqref="E3"/>
    </sheetView>
  </sheetViews>
  <sheetFormatPr defaultColWidth="9.140625" defaultRowHeight="12.75"/>
  <cols>
    <col min="1" max="2" width="8.7109375" style="6" customWidth="1"/>
    <col min="3" max="3" width="6.00390625" style="6" customWidth="1"/>
    <col min="4" max="4" width="52.7109375" style="14" customWidth="1"/>
    <col min="5" max="6" width="14.28125" style="8" customWidth="1"/>
    <col min="7" max="7" width="9.57421875" style="5" customWidth="1"/>
    <col min="8" max="8" width="8.8515625" style="5" customWidth="1"/>
    <col min="9" max="9" width="11.7109375" style="5" bestFit="1" customWidth="1"/>
    <col min="10" max="16384" width="8.8515625" style="5" customWidth="1"/>
  </cols>
  <sheetData>
    <row r="1" spans="1:5" ht="15.75">
      <c r="A1" s="6" t="s">
        <v>0</v>
      </c>
      <c r="B1" s="6" t="s">
        <v>0</v>
      </c>
      <c r="C1" s="6" t="s">
        <v>0</v>
      </c>
      <c r="D1" s="7"/>
      <c r="E1" s="8" t="s">
        <v>8</v>
      </c>
    </row>
    <row r="2" spans="1:5" ht="15.75">
      <c r="A2" s="6" t="s">
        <v>1</v>
      </c>
      <c r="B2" s="6" t="s">
        <v>1</v>
      </c>
      <c r="C2" s="6" t="s">
        <v>1</v>
      </c>
      <c r="D2" s="7"/>
      <c r="E2" s="9" t="s">
        <v>98</v>
      </c>
    </row>
    <row r="3" spans="1:5" ht="15.75">
      <c r="A3" s="6" t="s">
        <v>1</v>
      </c>
      <c r="C3" s="6" t="s">
        <v>1</v>
      </c>
      <c r="D3" s="7"/>
      <c r="E3" s="4" t="s">
        <v>99</v>
      </c>
    </row>
    <row r="4" spans="1:4" ht="15.75">
      <c r="A4" s="6" t="s">
        <v>1</v>
      </c>
      <c r="B4" s="6" t="s">
        <v>1</v>
      </c>
      <c r="C4" s="6" t="s">
        <v>1</v>
      </c>
      <c r="D4" s="7" t="s">
        <v>0</v>
      </c>
    </row>
    <row r="5" spans="1:7" ht="31.5">
      <c r="A5" s="6" t="s">
        <v>1</v>
      </c>
      <c r="B5" s="6" t="s">
        <v>1</v>
      </c>
      <c r="C5" s="6" t="s">
        <v>1</v>
      </c>
      <c r="D5" s="33" t="s">
        <v>97</v>
      </c>
      <c r="E5" s="16"/>
      <c r="F5" s="16"/>
      <c r="G5" s="16"/>
    </row>
    <row r="6" spans="4:7" ht="15.75">
      <c r="D6" s="7"/>
      <c r="G6" s="8" t="s">
        <v>7</v>
      </c>
    </row>
    <row r="7" spans="1:9" s="32" customFormat="1" ht="94.5">
      <c r="A7" s="27" t="s">
        <v>2</v>
      </c>
      <c r="B7" s="27" t="s">
        <v>4</v>
      </c>
      <c r="C7" s="27" t="s">
        <v>5</v>
      </c>
      <c r="D7" s="28" t="s">
        <v>3</v>
      </c>
      <c r="E7" s="29" t="s">
        <v>94</v>
      </c>
      <c r="F7" s="30" t="s">
        <v>93</v>
      </c>
      <c r="G7" s="31" t="s">
        <v>6</v>
      </c>
      <c r="H7" s="31"/>
      <c r="I7" s="31"/>
    </row>
    <row r="8" spans="1:7" s="10" customFormat="1" ht="15.75">
      <c r="A8" s="11" t="s">
        <v>89</v>
      </c>
      <c r="B8" s="11" t="s">
        <v>90</v>
      </c>
      <c r="C8" s="11" t="s">
        <v>91</v>
      </c>
      <c r="D8" s="12">
        <v>4</v>
      </c>
      <c r="E8" s="13">
        <v>5</v>
      </c>
      <c r="F8" s="13">
        <v>6</v>
      </c>
      <c r="G8" s="13">
        <v>7</v>
      </c>
    </row>
    <row r="9" spans="1:9" ht="31.5">
      <c r="A9" s="19"/>
      <c r="B9" s="19"/>
      <c r="C9" s="19"/>
      <c r="D9" s="20" t="s">
        <v>9</v>
      </c>
      <c r="E9" s="21">
        <v>249158.3</v>
      </c>
      <c r="F9" s="21">
        <v>249151.1</v>
      </c>
      <c r="G9" s="25">
        <v>100</v>
      </c>
      <c r="I9" s="24">
        <f>I11+I15+F23+F26</f>
        <v>249151.1</v>
      </c>
    </row>
    <row r="10" spans="1:7" ht="15.75">
      <c r="A10" s="11" t="s">
        <v>10</v>
      </c>
      <c r="B10" s="11"/>
      <c r="C10" s="11"/>
      <c r="D10" s="17" t="s">
        <v>11</v>
      </c>
      <c r="E10" s="18">
        <v>239718.4</v>
      </c>
      <c r="F10" s="18">
        <v>239711.26</v>
      </c>
      <c r="G10" s="26">
        <v>100</v>
      </c>
    </row>
    <row r="11" spans="1:9" ht="15.75">
      <c r="A11" s="11" t="s">
        <v>12</v>
      </c>
      <c r="B11" s="11"/>
      <c r="C11" s="11"/>
      <c r="D11" s="17" t="s">
        <v>13</v>
      </c>
      <c r="E11" s="18">
        <v>142834</v>
      </c>
      <c r="F11" s="18">
        <v>142834</v>
      </c>
      <c r="G11" s="26">
        <v>100</v>
      </c>
      <c r="I11" s="24">
        <f>SUM(F12:F14)</f>
        <v>142834</v>
      </c>
    </row>
    <row r="12" spans="1:7" ht="31.5">
      <c r="A12" s="11" t="s">
        <v>12</v>
      </c>
      <c r="B12" s="11" t="s">
        <v>14</v>
      </c>
      <c r="C12" s="11" t="s">
        <v>15</v>
      </c>
      <c r="D12" s="17" t="s">
        <v>16</v>
      </c>
      <c r="E12" s="18">
        <v>49409</v>
      </c>
      <c r="F12" s="18">
        <v>49409</v>
      </c>
      <c r="G12" s="26">
        <v>100</v>
      </c>
    </row>
    <row r="13" spans="1:7" ht="31.5">
      <c r="A13" s="11" t="s">
        <v>12</v>
      </c>
      <c r="B13" s="11" t="s">
        <v>14</v>
      </c>
      <c r="C13" s="11" t="s">
        <v>15</v>
      </c>
      <c r="D13" s="17" t="s">
        <v>17</v>
      </c>
      <c r="E13" s="18">
        <v>68968</v>
      </c>
      <c r="F13" s="18">
        <v>68968</v>
      </c>
      <c r="G13" s="26">
        <v>100</v>
      </c>
    </row>
    <row r="14" spans="1:7" ht="31.5">
      <c r="A14" s="11" t="s">
        <v>12</v>
      </c>
      <c r="B14" s="11" t="s">
        <v>14</v>
      </c>
      <c r="C14" s="11" t="s">
        <v>15</v>
      </c>
      <c r="D14" s="17" t="s">
        <v>18</v>
      </c>
      <c r="E14" s="18">
        <v>24457</v>
      </c>
      <c r="F14" s="18">
        <v>24457</v>
      </c>
      <c r="G14" s="26">
        <v>100</v>
      </c>
    </row>
    <row r="15" spans="1:9" ht="15.75">
      <c r="A15" s="11" t="s">
        <v>19</v>
      </c>
      <c r="B15" s="11"/>
      <c r="C15" s="11"/>
      <c r="D15" s="17" t="s">
        <v>20</v>
      </c>
      <c r="E15" s="18">
        <v>96884.4</v>
      </c>
      <c r="F15" s="18">
        <v>96877.26</v>
      </c>
      <c r="G15" s="26">
        <v>99.99</v>
      </c>
      <c r="I15" s="24">
        <f>SUM(F16:F22)</f>
        <v>96877.26000000001</v>
      </c>
    </row>
    <row r="16" spans="1:7" ht="31.5">
      <c r="A16" s="11" t="s">
        <v>19</v>
      </c>
      <c r="B16" s="11" t="s">
        <v>14</v>
      </c>
      <c r="C16" s="11" t="s">
        <v>15</v>
      </c>
      <c r="D16" s="17" t="s">
        <v>21</v>
      </c>
      <c r="E16" s="18">
        <v>31333.1</v>
      </c>
      <c r="F16" s="18">
        <v>31333.1</v>
      </c>
      <c r="G16" s="26">
        <v>100</v>
      </c>
    </row>
    <row r="17" spans="1:7" ht="15.75">
      <c r="A17" s="11" t="s">
        <v>19</v>
      </c>
      <c r="B17" s="11" t="s">
        <v>14</v>
      </c>
      <c r="C17" s="11" t="s">
        <v>15</v>
      </c>
      <c r="D17" s="17" t="s">
        <v>22</v>
      </c>
      <c r="E17" s="18">
        <v>11324</v>
      </c>
      <c r="F17" s="18">
        <v>11323.98</v>
      </c>
      <c r="G17" s="26">
        <v>100</v>
      </c>
    </row>
    <row r="18" spans="1:7" ht="31.5">
      <c r="A18" s="11" t="s">
        <v>19</v>
      </c>
      <c r="B18" s="11" t="s">
        <v>14</v>
      </c>
      <c r="C18" s="11" t="s">
        <v>15</v>
      </c>
      <c r="D18" s="17" t="s">
        <v>23</v>
      </c>
      <c r="E18" s="18">
        <v>9651.3</v>
      </c>
      <c r="F18" s="18">
        <v>9651.3</v>
      </c>
      <c r="G18" s="26">
        <v>100</v>
      </c>
    </row>
    <row r="19" spans="1:7" ht="31.5">
      <c r="A19" s="11" t="s">
        <v>19</v>
      </c>
      <c r="B19" s="11" t="s">
        <v>14</v>
      </c>
      <c r="C19" s="11" t="s">
        <v>15</v>
      </c>
      <c r="D19" s="17" t="s">
        <v>24</v>
      </c>
      <c r="E19" s="18">
        <v>9400</v>
      </c>
      <c r="F19" s="18">
        <v>9399.91</v>
      </c>
      <c r="G19" s="26">
        <v>100</v>
      </c>
    </row>
    <row r="20" spans="1:7" ht="47.25">
      <c r="A20" s="11" t="s">
        <v>19</v>
      </c>
      <c r="B20" s="11" t="s">
        <v>14</v>
      </c>
      <c r="C20" s="11" t="s">
        <v>15</v>
      </c>
      <c r="D20" s="17" t="s">
        <v>25</v>
      </c>
      <c r="E20" s="18">
        <v>28792</v>
      </c>
      <c r="F20" s="18">
        <v>28791.16</v>
      </c>
      <c r="G20" s="26">
        <v>100</v>
      </c>
    </row>
    <row r="21" spans="1:7" ht="31.5">
      <c r="A21" s="11" t="s">
        <v>19</v>
      </c>
      <c r="B21" s="11" t="s">
        <v>14</v>
      </c>
      <c r="C21" s="11" t="s">
        <v>15</v>
      </c>
      <c r="D21" s="17" t="s">
        <v>26</v>
      </c>
      <c r="E21" s="18">
        <v>4884</v>
      </c>
      <c r="F21" s="18">
        <v>4877.81</v>
      </c>
      <c r="G21" s="26">
        <v>99.87</v>
      </c>
    </row>
    <row r="22" spans="1:7" ht="15.75">
      <c r="A22" s="11" t="s">
        <v>19</v>
      </c>
      <c r="B22" s="11" t="s">
        <v>14</v>
      </c>
      <c r="C22" s="11" t="s">
        <v>15</v>
      </c>
      <c r="D22" s="17" t="s">
        <v>27</v>
      </c>
      <c r="E22" s="18">
        <v>1500</v>
      </c>
      <c r="F22" s="18">
        <v>1500</v>
      </c>
      <c r="G22" s="26">
        <v>100</v>
      </c>
    </row>
    <row r="23" spans="1:7" ht="15.75">
      <c r="A23" s="11" t="s">
        <v>28</v>
      </c>
      <c r="B23" s="11"/>
      <c r="C23" s="11"/>
      <c r="D23" s="17" t="s">
        <v>29</v>
      </c>
      <c r="E23" s="18">
        <v>965.9</v>
      </c>
      <c r="F23" s="18">
        <v>965.84</v>
      </c>
      <c r="G23" s="26">
        <v>99.99</v>
      </c>
    </row>
    <row r="24" spans="1:7" ht="15.75">
      <c r="A24" s="11" t="s">
        <v>30</v>
      </c>
      <c r="B24" s="11"/>
      <c r="C24" s="11"/>
      <c r="D24" s="17" t="s">
        <v>31</v>
      </c>
      <c r="E24" s="18">
        <v>965.9</v>
      </c>
      <c r="F24" s="18">
        <v>965.84</v>
      </c>
      <c r="G24" s="26">
        <v>99.99</v>
      </c>
    </row>
    <row r="25" spans="1:7" ht="15.75">
      <c r="A25" s="11" t="s">
        <v>30</v>
      </c>
      <c r="B25" s="11" t="s">
        <v>14</v>
      </c>
      <c r="C25" s="11" t="s">
        <v>15</v>
      </c>
      <c r="D25" s="17" t="s">
        <v>32</v>
      </c>
      <c r="E25" s="18">
        <v>965.9</v>
      </c>
      <c r="F25" s="18">
        <v>965.84</v>
      </c>
      <c r="G25" s="26">
        <v>99.99</v>
      </c>
    </row>
    <row r="26" spans="1:7" ht="15.75">
      <c r="A26" s="11" t="s">
        <v>33</v>
      </c>
      <c r="B26" s="11"/>
      <c r="C26" s="11"/>
      <c r="D26" s="17" t="s">
        <v>34</v>
      </c>
      <c r="E26" s="18">
        <v>8474</v>
      </c>
      <c r="F26" s="18">
        <v>8474</v>
      </c>
      <c r="G26" s="26">
        <v>100</v>
      </c>
    </row>
    <row r="27" spans="1:7" ht="31.5">
      <c r="A27" s="11" t="s">
        <v>35</v>
      </c>
      <c r="B27" s="11"/>
      <c r="C27" s="11"/>
      <c r="D27" s="17" t="s">
        <v>36</v>
      </c>
      <c r="E27" s="18">
        <v>8474</v>
      </c>
      <c r="F27" s="18">
        <v>8474</v>
      </c>
      <c r="G27" s="26">
        <v>100</v>
      </c>
    </row>
    <row r="28" spans="1:7" ht="15.75">
      <c r="A28" s="11" t="s">
        <v>35</v>
      </c>
      <c r="B28" s="11" t="s">
        <v>14</v>
      </c>
      <c r="C28" s="11" t="s">
        <v>15</v>
      </c>
      <c r="D28" s="17" t="s">
        <v>37</v>
      </c>
      <c r="E28" s="18">
        <v>8474</v>
      </c>
      <c r="F28" s="18">
        <v>8474</v>
      </c>
      <c r="G28" s="26">
        <v>100</v>
      </c>
    </row>
    <row r="29" spans="1:7" ht="31.5">
      <c r="A29" s="19"/>
      <c r="B29" s="19"/>
      <c r="C29" s="19"/>
      <c r="D29" s="20" t="s">
        <v>38</v>
      </c>
      <c r="E29" s="21">
        <v>4967.03</v>
      </c>
      <c r="F29" s="21">
        <v>0.02</v>
      </c>
      <c r="G29" s="25">
        <v>0</v>
      </c>
    </row>
    <row r="30" spans="1:7" ht="15.75">
      <c r="A30" s="11" t="s">
        <v>10</v>
      </c>
      <c r="B30" s="11"/>
      <c r="C30" s="11"/>
      <c r="D30" s="17" t="s">
        <v>11</v>
      </c>
      <c r="E30" s="18">
        <v>4967.03</v>
      </c>
      <c r="F30" s="18">
        <v>0.02</v>
      </c>
      <c r="G30" s="26">
        <v>0</v>
      </c>
    </row>
    <row r="31" spans="1:7" ht="15.75">
      <c r="A31" s="11" t="s">
        <v>12</v>
      </c>
      <c r="B31" s="11"/>
      <c r="C31" s="11"/>
      <c r="D31" s="17" t="s">
        <v>13</v>
      </c>
      <c r="E31" s="18">
        <v>4967.01</v>
      </c>
      <c r="F31" s="18">
        <v>0</v>
      </c>
      <c r="G31" s="26">
        <v>0</v>
      </c>
    </row>
    <row r="32" spans="1:7" ht="31.5">
      <c r="A32" s="11" t="s">
        <v>12</v>
      </c>
      <c r="B32" s="11" t="s">
        <v>39</v>
      </c>
      <c r="C32" s="11" t="s">
        <v>15</v>
      </c>
      <c r="D32" s="17" t="s">
        <v>17</v>
      </c>
      <c r="E32" s="18">
        <v>0.01</v>
      </c>
      <c r="F32" s="18">
        <v>0</v>
      </c>
      <c r="G32" s="26">
        <v>0</v>
      </c>
    </row>
    <row r="33" spans="1:7" ht="31.5">
      <c r="A33" s="11" t="s">
        <v>12</v>
      </c>
      <c r="B33" s="11" t="s">
        <v>39</v>
      </c>
      <c r="C33" s="11" t="s">
        <v>15</v>
      </c>
      <c r="D33" s="17" t="s">
        <v>40</v>
      </c>
      <c r="E33" s="18">
        <v>4967</v>
      </c>
      <c r="F33" s="18">
        <v>0</v>
      </c>
      <c r="G33" s="26">
        <v>0</v>
      </c>
    </row>
    <row r="34" spans="1:7" ht="15.75">
      <c r="A34" s="11" t="s">
        <v>19</v>
      </c>
      <c r="B34" s="11"/>
      <c r="C34" s="11"/>
      <c r="D34" s="17" t="s">
        <v>20</v>
      </c>
      <c r="E34" s="18">
        <v>0.02</v>
      </c>
      <c r="F34" s="18">
        <v>0.02</v>
      </c>
      <c r="G34" s="26">
        <v>100</v>
      </c>
    </row>
    <row r="35" spans="1:7" ht="15.75">
      <c r="A35" s="11" t="s">
        <v>19</v>
      </c>
      <c r="B35" s="11" t="s">
        <v>39</v>
      </c>
      <c r="C35" s="11" t="s">
        <v>15</v>
      </c>
      <c r="D35" s="17" t="s">
        <v>22</v>
      </c>
      <c r="E35" s="18">
        <v>0.02</v>
      </c>
      <c r="F35" s="18">
        <v>0.02</v>
      </c>
      <c r="G35" s="26">
        <v>100</v>
      </c>
    </row>
    <row r="36" spans="1:9" ht="15.75">
      <c r="A36" s="19"/>
      <c r="B36" s="19"/>
      <c r="C36" s="19"/>
      <c r="D36" s="20" t="s">
        <v>41</v>
      </c>
      <c r="E36" s="21">
        <f>18720.1+31179</f>
        <v>49899.1</v>
      </c>
      <c r="F36" s="21">
        <f>18720.01+31179</f>
        <v>49899.009999999995</v>
      </c>
      <c r="G36" s="25">
        <v>100</v>
      </c>
      <c r="I36" s="24">
        <f>F37+F40</f>
        <v>49899.009999999995</v>
      </c>
    </row>
    <row r="37" spans="1:7" ht="15.75">
      <c r="A37" s="11" t="s">
        <v>42</v>
      </c>
      <c r="B37" s="11"/>
      <c r="C37" s="11"/>
      <c r="D37" s="17" t="s">
        <v>43</v>
      </c>
      <c r="E37" s="18">
        <v>18720.1</v>
      </c>
      <c r="F37" s="18">
        <v>18720.01</v>
      </c>
      <c r="G37" s="26">
        <v>100</v>
      </c>
    </row>
    <row r="38" spans="1:7" ht="15.75">
      <c r="A38" s="11" t="s">
        <v>44</v>
      </c>
      <c r="B38" s="11"/>
      <c r="C38" s="11"/>
      <c r="D38" s="17" t="s">
        <v>45</v>
      </c>
      <c r="E38" s="18">
        <v>18720.1</v>
      </c>
      <c r="F38" s="18">
        <v>18720.01</v>
      </c>
      <c r="G38" s="26">
        <v>100</v>
      </c>
    </row>
    <row r="39" spans="1:7" ht="15.75">
      <c r="A39" s="11" t="s">
        <v>44</v>
      </c>
      <c r="B39" s="11" t="s">
        <v>46</v>
      </c>
      <c r="C39" s="11" t="s">
        <v>47</v>
      </c>
      <c r="D39" s="17" t="s">
        <v>48</v>
      </c>
      <c r="E39" s="18">
        <v>18720.1</v>
      </c>
      <c r="F39" s="18">
        <v>18720.01</v>
      </c>
      <c r="G39" s="26">
        <v>100</v>
      </c>
    </row>
    <row r="40" spans="1:8" ht="15.75">
      <c r="A40" s="11" t="s">
        <v>10</v>
      </c>
      <c r="B40" s="11"/>
      <c r="C40" s="11"/>
      <c r="D40" s="17" t="s">
        <v>11</v>
      </c>
      <c r="E40" s="18">
        <v>31179</v>
      </c>
      <c r="F40" s="18">
        <v>31179</v>
      </c>
      <c r="G40" s="26">
        <v>100</v>
      </c>
      <c r="H40" s="23"/>
    </row>
    <row r="41" spans="1:8" ht="15.75">
      <c r="A41" s="11" t="s">
        <v>19</v>
      </c>
      <c r="B41" s="11"/>
      <c r="C41" s="11"/>
      <c r="D41" s="17" t="s">
        <v>20</v>
      </c>
      <c r="E41" s="18">
        <v>31179</v>
      </c>
      <c r="F41" s="18">
        <v>31179</v>
      </c>
      <c r="G41" s="26">
        <v>100</v>
      </c>
      <c r="H41" s="23"/>
    </row>
    <row r="42" spans="1:8" ht="15.75">
      <c r="A42" s="11" t="s">
        <v>19</v>
      </c>
      <c r="B42" s="11" t="s">
        <v>92</v>
      </c>
      <c r="C42" s="11" t="s">
        <v>70</v>
      </c>
      <c r="D42" s="17" t="s">
        <v>74</v>
      </c>
      <c r="E42" s="18">
        <v>31179</v>
      </c>
      <c r="F42" s="18">
        <v>31179</v>
      </c>
      <c r="G42" s="26">
        <v>100</v>
      </c>
      <c r="H42" s="23"/>
    </row>
    <row r="43" spans="1:9" ht="31.5">
      <c r="A43" s="19"/>
      <c r="B43" s="19"/>
      <c r="C43" s="19"/>
      <c r="D43" s="20" t="s">
        <v>49</v>
      </c>
      <c r="E43" s="21">
        <v>47141.2</v>
      </c>
      <c r="F43" s="21">
        <f>44741.78+0.01</f>
        <v>44741.79</v>
      </c>
      <c r="G43" s="25">
        <v>94.91</v>
      </c>
      <c r="I43" s="24">
        <f>F44+F47+F65+F68</f>
        <v>44741.79</v>
      </c>
    </row>
    <row r="44" spans="1:7" ht="15.75">
      <c r="A44" s="11" t="s">
        <v>42</v>
      </c>
      <c r="B44" s="11"/>
      <c r="C44" s="11"/>
      <c r="D44" s="17" t="s">
        <v>43</v>
      </c>
      <c r="E44" s="18">
        <v>18719</v>
      </c>
      <c r="F44" s="18">
        <v>18719</v>
      </c>
      <c r="G44" s="26">
        <v>100</v>
      </c>
    </row>
    <row r="45" spans="1:7" ht="15.75">
      <c r="A45" s="11" t="s">
        <v>44</v>
      </c>
      <c r="B45" s="11"/>
      <c r="C45" s="11"/>
      <c r="D45" s="17" t="s">
        <v>45</v>
      </c>
      <c r="E45" s="18">
        <v>18719</v>
      </c>
      <c r="F45" s="18">
        <v>18719</v>
      </c>
      <c r="G45" s="26">
        <v>100</v>
      </c>
    </row>
    <row r="46" spans="1:7" ht="15.75">
      <c r="A46" s="11" t="s">
        <v>44</v>
      </c>
      <c r="B46" s="11" t="s">
        <v>50</v>
      </c>
      <c r="C46" s="11" t="s">
        <v>47</v>
      </c>
      <c r="D46" s="17" t="s">
        <v>48</v>
      </c>
      <c r="E46" s="18">
        <v>18719</v>
      </c>
      <c r="F46" s="18">
        <v>18719</v>
      </c>
      <c r="G46" s="26">
        <v>100</v>
      </c>
    </row>
    <row r="47" spans="1:9" ht="15.75">
      <c r="A47" s="11" t="s">
        <v>10</v>
      </c>
      <c r="B47" s="11"/>
      <c r="C47" s="11"/>
      <c r="D47" s="17" t="s">
        <v>11</v>
      </c>
      <c r="E47" s="18">
        <v>25835.2</v>
      </c>
      <c r="F47" s="18">
        <f>23723.68</f>
        <v>23723.68</v>
      </c>
      <c r="G47" s="26">
        <v>91.83</v>
      </c>
      <c r="I47" s="24">
        <f>F48+I50</f>
        <v>23723.68</v>
      </c>
    </row>
    <row r="48" spans="1:7" ht="15.75">
      <c r="A48" s="11" t="s">
        <v>12</v>
      </c>
      <c r="B48" s="11"/>
      <c r="C48" s="11"/>
      <c r="D48" s="17" t="s">
        <v>13</v>
      </c>
      <c r="E48" s="18">
        <v>16.86</v>
      </c>
      <c r="F48" s="18">
        <v>16.85</v>
      </c>
      <c r="G48" s="26">
        <v>99.94</v>
      </c>
    </row>
    <row r="49" spans="1:7" ht="15.75">
      <c r="A49" s="11" t="s">
        <v>12</v>
      </c>
      <c r="B49" s="11" t="s">
        <v>51</v>
      </c>
      <c r="C49" s="11" t="s">
        <v>52</v>
      </c>
      <c r="D49" s="17" t="s">
        <v>53</v>
      </c>
      <c r="E49" s="18">
        <v>16.86</v>
      </c>
      <c r="F49" s="18">
        <v>16.85</v>
      </c>
      <c r="G49" s="26">
        <v>99.94</v>
      </c>
    </row>
    <row r="50" spans="1:9" ht="15.75">
      <c r="A50" s="11" t="s">
        <v>19</v>
      </c>
      <c r="B50" s="11"/>
      <c r="C50" s="11"/>
      <c r="D50" s="17" t="s">
        <v>20</v>
      </c>
      <c r="E50" s="18">
        <v>25818.34</v>
      </c>
      <c r="F50" s="18">
        <f>23706.82+0.01</f>
        <v>23706.829999999998</v>
      </c>
      <c r="G50" s="26">
        <v>91.82</v>
      </c>
      <c r="I50" s="24">
        <f>SUM(F51:F64)</f>
        <v>23706.83</v>
      </c>
    </row>
    <row r="51" spans="1:7" ht="47.25">
      <c r="A51" s="11" t="s">
        <v>19</v>
      </c>
      <c r="B51" s="11" t="s">
        <v>54</v>
      </c>
      <c r="C51" s="11" t="s">
        <v>55</v>
      </c>
      <c r="D51" s="17" t="s">
        <v>56</v>
      </c>
      <c r="E51" s="18">
        <v>397.17</v>
      </c>
      <c r="F51" s="18">
        <v>397.17</v>
      </c>
      <c r="G51" s="26">
        <v>100</v>
      </c>
    </row>
    <row r="52" spans="1:7" ht="31.5">
      <c r="A52" s="11" t="s">
        <v>19</v>
      </c>
      <c r="B52" s="11" t="s">
        <v>57</v>
      </c>
      <c r="C52" s="11" t="s">
        <v>58</v>
      </c>
      <c r="D52" s="17" t="s">
        <v>59</v>
      </c>
      <c r="E52" s="18">
        <v>2049.8</v>
      </c>
      <c r="F52" s="18">
        <v>65</v>
      </c>
      <c r="G52" s="26">
        <v>3.17</v>
      </c>
    </row>
    <row r="53" spans="1:7" ht="47.25">
      <c r="A53" s="11" t="s">
        <v>19</v>
      </c>
      <c r="B53" s="11" t="s">
        <v>57</v>
      </c>
      <c r="C53" s="11" t="s">
        <v>58</v>
      </c>
      <c r="D53" s="22" t="s">
        <v>60</v>
      </c>
      <c r="E53" s="18">
        <v>290</v>
      </c>
      <c r="F53" s="18">
        <v>289.34</v>
      </c>
      <c r="G53" s="26">
        <v>99.77</v>
      </c>
    </row>
    <row r="54" spans="1:7" ht="47.25">
      <c r="A54" s="11" t="s">
        <v>19</v>
      </c>
      <c r="B54" s="11" t="s">
        <v>57</v>
      </c>
      <c r="C54" s="11" t="s">
        <v>58</v>
      </c>
      <c r="D54" s="17" t="s">
        <v>61</v>
      </c>
      <c r="E54" s="18">
        <v>93.6</v>
      </c>
      <c r="F54" s="18">
        <v>93.58</v>
      </c>
      <c r="G54" s="26">
        <v>99.98</v>
      </c>
    </row>
    <row r="55" spans="1:7" ht="15.75">
      <c r="A55" s="11" t="s">
        <v>19</v>
      </c>
      <c r="B55" s="11" t="s">
        <v>57</v>
      </c>
      <c r="C55" s="11" t="s">
        <v>58</v>
      </c>
      <c r="D55" s="17" t="s">
        <v>62</v>
      </c>
      <c r="E55" s="18">
        <v>94.17</v>
      </c>
      <c r="F55" s="18">
        <v>94.17</v>
      </c>
      <c r="G55" s="26">
        <v>100</v>
      </c>
    </row>
    <row r="56" spans="1:7" ht="31.5">
      <c r="A56" s="11" t="s">
        <v>19</v>
      </c>
      <c r="B56" s="11" t="s">
        <v>57</v>
      </c>
      <c r="C56" s="11" t="s">
        <v>58</v>
      </c>
      <c r="D56" s="17" t="s">
        <v>63</v>
      </c>
      <c r="E56" s="18">
        <v>2390</v>
      </c>
      <c r="F56" s="18">
        <f>2349.95-0.01</f>
        <v>2349.9399999999996</v>
      </c>
      <c r="G56" s="26">
        <v>98.32</v>
      </c>
    </row>
    <row r="57" spans="1:7" ht="31.5">
      <c r="A57" s="11" t="s">
        <v>19</v>
      </c>
      <c r="B57" s="11" t="s">
        <v>57</v>
      </c>
      <c r="C57" s="11" t="s">
        <v>58</v>
      </c>
      <c r="D57" s="17" t="s">
        <v>64</v>
      </c>
      <c r="E57" s="18">
        <v>127.77</v>
      </c>
      <c r="F57" s="18">
        <v>127.69</v>
      </c>
      <c r="G57" s="26">
        <v>99.94</v>
      </c>
    </row>
    <row r="58" spans="1:7" ht="31.5">
      <c r="A58" s="11" t="s">
        <v>19</v>
      </c>
      <c r="B58" s="11" t="s">
        <v>57</v>
      </c>
      <c r="C58" s="11" t="s">
        <v>58</v>
      </c>
      <c r="D58" s="17" t="s">
        <v>65</v>
      </c>
      <c r="E58" s="18">
        <v>18.13</v>
      </c>
      <c r="F58" s="18">
        <v>18.13</v>
      </c>
      <c r="G58" s="26">
        <v>100</v>
      </c>
    </row>
    <row r="59" spans="1:7" ht="31.5">
      <c r="A59" s="11" t="s">
        <v>19</v>
      </c>
      <c r="B59" s="11" t="s">
        <v>57</v>
      </c>
      <c r="C59" s="11" t="s">
        <v>58</v>
      </c>
      <c r="D59" s="17" t="s">
        <v>66</v>
      </c>
      <c r="E59" s="18">
        <v>499.91</v>
      </c>
      <c r="F59" s="18">
        <v>499.88</v>
      </c>
      <c r="G59" s="26">
        <v>99.99</v>
      </c>
    </row>
    <row r="60" spans="1:7" ht="47.25">
      <c r="A60" s="11" t="s">
        <v>19</v>
      </c>
      <c r="B60" s="11" t="s">
        <v>67</v>
      </c>
      <c r="C60" s="11" t="s">
        <v>58</v>
      </c>
      <c r="D60" s="17" t="s">
        <v>68</v>
      </c>
      <c r="E60" s="18">
        <v>2596.2</v>
      </c>
      <c r="F60" s="18">
        <f>2596.15-0.01</f>
        <v>2596.14</v>
      </c>
      <c r="G60" s="26">
        <v>100</v>
      </c>
    </row>
    <row r="61" spans="1:7" ht="15.75">
      <c r="A61" s="11" t="s">
        <v>19</v>
      </c>
      <c r="B61" s="11" t="s">
        <v>69</v>
      </c>
      <c r="C61" s="11" t="s">
        <v>70</v>
      </c>
      <c r="D61" s="17" t="s">
        <v>71</v>
      </c>
      <c r="E61" s="18">
        <v>416.26</v>
      </c>
      <c r="F61" s="18">
        <f>416.11</f>
        <v>416.11</v>
      </c>
      <c r="G61" s="26">
        <v>99.96</v>
      </c>
    </row>
    <row r="62" spans="1:7" ht="15.75">
      <c r="A62" s="11" t="s">
        <v>19</v>
      </c>
      <c r="B62" s="11" t="s">
        <v>69</v>
      </c>
      <c r="C62" s="11" t="s">
        <v>70</v>
      </c>
      <c r="D62" s="17" t="s">
        <v>72</v>
      </c>
      <c r="E62" s="18">
        <v>845.33</v>
      </c>
      <c r="F62" s="18">
        <v>840.28</v>
      </c>
      <c r="G62" s="26">
        <v>99.4</v>
      </c>
    </row>
    <row r="63" spans="1:7" ht="15.75">
      <c r="A63" s="11" t="s">
        <v>19</v>
      </c>
      <c r="B63" s="11" t="s">
        <v>69</v>
      </c>
      <c r="C63" s="11" t="s">
        <v>70</v>
      </c>
      <c r="D63" s="17" t="s">
        <v>73</v>
      </c>
      <c r="E63" s="18">
        <v>1000</v>
      </c>
      <c r="F63" s="18">
        <v>999.98</v>
      </c>
      <c r="G63" s="26">
        <v>100</v>
      </c>
    </row>
    <row r="64" spans="1:7" ht="15.75">
      <c r="A64" s="11" t="s">
        <v>19</v>
      </c>
      <c r="B64" s="11" t="s">
        <v>69</v>
      </c>
      <c r="C64" s="11" t="s">
        <v>70</v>
      </c>
      <c r="D64" s="17" t="s">
        <v>74</v>
      </c>
      <c r="E64" s="18">
        <v>15000</v>
      </c>
      <c r="F64" s="18">
        <v>14919.42</v>
      </c>
      <c r="G64" s="26">
        <v>99.46</v>
      </c>
    </row>
    <row r="65" spans="1:7" ht="15.75">
      <c r="A65" s="11" t="s">
        <v>28</v>
      </c>
      <c r="B65" s="11"/>
      <c r="C65" s="11"/>
      <c r="D65" s="17" t="s">
        <v>29</v>
      </c>
      <c r="E65" s="18">
        <v>200</v>
      </c>
      <c r="F65" s="18">
        <v>0</v>
      </c>
      <c r="G65" s="26">
        <v>0</v>
      </c>
    </row>
    <row r="66" spans="1:7" ht="15.75">
      <c r="A66" s="11" t="s">
        <v>75</v>
      </c>
      <c r="B66" s="11"/>
      <c r="C66" s="11"/>
      <c r="D66" s="17" t="s">
        <v>76</v>
      </c>
      <c r="E66" s="18">
        <v>200</v>
      </c>
      <c r="F66" s="18">
        <v>0</v>
      </c>
      <c r="G66" s="26">
        <v>0</v>
      </c>
    </row>
    <row r="67" spans="1:7" ht="31.5">
      <c r="A67" s="11" t="s">
        <v>75</v>
      </c>
      <c r="B67" s="11" t="s">
        <v>77</v>
      </c>
      <c r="C67" s="11" t="s">
        <v>78</v>
      </c>
      <c r="D67" s="17" t="s">
        <v>79</v>
      </c>
      <c r="E67" s="18">
        <v>200</v>
      </c>
      <c r="F67" s="18">
        <v>0</v>
      </c>
      <c r="G67" s="26">
        <v>0</v>
      </c>
    </row>
    <row r="68" spans="1:7" ht="15.75">
      <c r="A68" s="11" t="s">
        <v>33</v>
      </c>
      <c r="B68" s="11"/>
      <c r="C68" s="11"/>
      <c r="D68" s="17" t="s">
        <v>34</v>
      </c>
      <c r="E68" s="18">
        <v>2387</v>
      </c>
      <c r="F68" s="18">
        <v>2299.11</v>
      </c>
      <c r="G68" s="26">
        <v>96.32</v>
      </c>
    </row>
    <row r="69" spans="1:7" ht="15.75">
      <c r="A69" s="11" t="s">
        <v>80</v>
      </c>
      <c r="B69" s="11"/>
      <c r="C69" s="11"/>
      <c r="D69" s="17" t="s">
        <v>81</v>
      </c>
      <c r="E69" s="18">
        <v>2387</v>
      </c>
      <c r="F69" s="18">
        <v>2299.11</v>
      </c>
      <c r="G69" s="26">
        <v>96.32</v>
      </c>
    </row>
    <row r="70" spans="1:7" ht="15.75">
      <c r="A70" s="11" t="s">
        <v>80</v>
      </c>
      <c r="B70" s="11" t="s">
        <v>82</v>
      </c>
      <c r="C70" s="11" t="s">
        <v>78</v>
      </c>
      <c r="D70" s="17" t="s">
        <v>83</v>
      </c>
      <c r="E70" s="18">
        <v>1880</v>
      </c>
      <c r="F70" s="18">
        <v>1879.46</v>
      </c>
      <c r="G70" s="26">
        <v>99.97</v>
      </c>
    </row>
    <row r="71" spans="1:7" ht="15.75">
      <c r="A71" s="11" t="s">
        <v>80</v>
      </c>
      <c r="B71" s="11" t="s">
        <v>84</v>
      </c>
      <c r="C71" s="11" t="s">
        <v>78</v>
      </c>
      <c r="D71" s="17" t="s">
        <v>85</v>
      </c>
      <c r="E71" s="18">
        <v>507</v>
      </c>
      <c r="F71" s="18">
        <v>419.65</v>
      </c>
      <c r="G71" s="26">
        <v>82.77</v>
      </c>
    </row>
    <row r="72" spans="1:7" ht="63">
      <c r="A72" s="19"/>
      <c r="B72" s="19"/>
      <c r="C72" s="19"/>
      <c r="D72" s="20" t="s">
        <v>86</v>
      </c>
      <c r="E72" s="21">
        <v>56157</v>
      </c>
      <c r="F72" s="21">
        <v>56157</v>
      </c>
      <c r="G72" s="25">
        <v>100</v>
      </c>
    </row>
    <row r="73" spans="1:7" ht="15.75">
      <c r="A73" s="11" t="s">
        <v>42</v>
      </c>
      <c r="B73" s="11"/>
      <c r="C73" s="11"/>
      <c r="D73" s="17" t="s">
        <v>43</v>
      </c>
      <c r="E73" s="18">
        <v>56157</v>
      </c>
      <c r="F73" s="18">
        <v>56157</v>
      </c>
      <c r="G73" s="26">
        <v>100</v>
      </c>
    </row>
    <row r="74" spans="1:7" ht="15.75">
      <c r="A74" s="11" t="s">
        <v>44</v>
      </c>
      <c r="B74" s="11"/>
      <c r="C74" s="11"/>
      <c r="D74" s="17" t="s">
        <v>45</v>
      </c>
      <c r="E74" s="18">
        <v>56157</v>
      </c>
      <c r="F74" s="18">
        <v>56157</v>
      </c>
      <c r="G74" s="26">
        <v>100</v>
      </c>
    </row>
    <row r="75" spans="1:7" ht="15.75">
      <c r="A75" s="11" t="s">
        <v>44</v>
      </c>
      <c r="B75" s="11" t="s">
        <v>87</v>
      </c>
      <c r="C75" s="11" t="s">
        <v>47</v>
      </c>
      <c r="D75" s="17" t="s">
        <v>48</v>
      </c>
      <c r="E75" s="18">
        <v>56157</v>
      </c>
      <c r="F75" s="18">
        <v>56157</v>
      </c>
      <c r="G75" s="26">
        <v>100</v>
      </c>
    </row>
    <row r="76" spans="1:9" ht="15.75">
      <c r="A76" s="19"/>
      <c r="B76" s="19"/>
      <c r="C76" s="19"/>
      <c r="D76" s="20" t="s">
        <v>88</v>
      </c>
      <c r="E76" s="21">
        <f>376143.63+31179</f>
        <v>407322.63</v>
      </c>
      <c r="F76" s="21">
        <f>368769.92+31179</f>
        <v>399948.92</v>
      </c>
      <c r="G76" s="25">
        <v>98.04</v>
      </c>
      <c r="I76" s="24">
        <f>F72+F43+F36+F9+F29</f>
        <v>399948.92000000004</v>
      </c>
    </row>
    <row r="78" ht="12.75"/>
    <row r="79" ht="12.75"/>
    <row r="80" ht="12.75"/>
    <row r="81" ht="12.75"/>
    <row r="82" spans="2:6" ht="10.5" customHeight="1">
      <c r="B82" s="15"/>
      <c r="C82" s="3"/>
      <c r="D82" s="2"/>
      <c r="E82" s="2"/>
      <c r="F82" s="1"/>
    </row>
    <row r="83" ht="12.75">
      <c r="A83" t="s">
        <v>95</v>
      </c>
    </row>
    <row r="84" ht="12.75">
      <c r="A84" t="s">
        <v>96</v>
      </c>
    </row>
    <row r="85" ht="12.75"/>
  </sheetData>
  <printOptions/>
  <pageMargins left="1.1811023622047245" right="0.3937007874015748" top="0.7874015748031497" bottom="0.7874015748031497" header="0.5118110236220472" footer="0.5118110236220472"/>
  <pageSetup fitToHeight="57" horizontalDpi="600" verticalDpi="600" orientation="portrait" paperSize="9" scale="72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2008-05-12T08:16:31Z</cp:lastPrinted>
  <dcterms:created xsi:type="dcterms:W3CDTF">2005-12-28T19:43:42Z</dcterms:created>
  <dcterms:modified xsi:type="dcterms:W3CDTF">2008-05-12T08:16:46Z</dcterms:modified>
  <cp:category/>
  <cp:version/>
  <cp:contentType/>
  <cp:contentStatus/>
</cp:coreProperties>
</file>