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Корректировка (доходы)" sheetId="1" r:id="rId1"/>
  </sheets>
  <definedNames>
    <definedName name="_xlnm.Print_Titles" localSheetId="0">'Корректировка (доходы)'!$7:$8</definedName>
  </definedNames>
  <calcPr fullCalcOnLoad="1" fullPrecision="0"/>
</workbook>
</file>

<file path=xl/sharedStrings.xml><?xml version="1.0" encoding="utf-8"?>
<sst xmlns="http://schemas.openxmlformats.org/spreadsheetml/2006/main" count="331" uniqueCount="309">
  <si>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</si>
  <si>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</si>
  <si>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</si>
  <si>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</si>
  <si>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</si>
  <si>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</si>
  <si>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</si>
  <si>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</si>
  <si>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</si>
  <si>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</si>
  <si>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</si>
  <si>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</si>
  <si>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</si>
  <si>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</si>
  <si>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</si>
  <si>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</si>
  <si>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</si>
  <si>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</si>
  <si>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</si>
  <si>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</si>
  <si>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</si>
  <si>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</si>
  <si>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</si>
  <si>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</si>
  <si>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</si>
  <si>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</si>
  <si>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</si>
  <si>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</si>
  <si>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</si>
  <si>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</si>
  <si>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</si>
  <si>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</si>
  <si>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</si>
  <si>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</si>
  <si>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</si>
  <si>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</si>
  <si>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</si>
  <si>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</si>
  <si>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</si>
  <si>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</si>
  <si>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</si>
  <si>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</si>
  <si>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</si>
  <si>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</si>
  <si>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</si>
  <si>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</si>
  <si>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</si>
  <si>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</si>
  <si>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</si>
  <si>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</si>
  <si>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</si>
  <si>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</si>
  <si>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</si>
  <si>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</si>
  <si>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</si>
  <si>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</si>
  <si>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</si>
  <si>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</si>
  <si>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</si>
  <si>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</si>
  <si>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</si>
  <si>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</si>
  <si>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</si>
  <si>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</si>
  <si>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</si>
  <si>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</si>
  <si>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</si>
  <si>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</si>
  <si>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</si>
  <si>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</si>
  <si>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ДОХОДЫ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</si>
  <si>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</si>
  <si>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</si>
  <si>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</si>
  <si>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</si>
  <si>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</si>
  <si>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</si>
  <si>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</si>
  <si>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</si>
  <si>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</si>
  <si>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</si>
  <si>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</si>
  <si>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</si>
  <si>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</si>
  <si>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</si>
  <si>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</si>
  <si>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</si>
  <si>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</si>
  <si>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</si>
  <si>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</si>
  <si>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</si>
  <si>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</si>
  <si>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</si>
  <si>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</si>
  <si>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</si>
  <si>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</si>
  <si>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</si>
  <si>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</si>
  <si>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</si>
  <si>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</si>
  <si>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</si>
  <si>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</si>
  <si>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</si>
  <si>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</si>
  <si>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</si>
  <si>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</si>
  <si>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</si>
  <si>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Уточн.Думой
ЗАТО Северск 
2008 г.</t>
  </si>
  <si>
    <t>Приложение 5</t>
  </si>
  <si>
    <t>Доходы бюджета ЗАТО Северск на 2008 год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</si>
  <si>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</si>
  <si>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</si>
  <si>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</si>
  <si>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</si>
  <si>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</si>
  <si>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</si>
  <si>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</si>
  <si>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</si>
  <si>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</si>
  <si>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</si>
  <si>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</si>
  <si>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</si>
  <si>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</si>
  <si>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</si>
  <si>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</si>
  <si>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</si>
  <si>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</si>
  <si>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</si>
  <si>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</si>
  <si>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</si>
  <si>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</si>
  <si>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</si>
  <si>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</si>
  <si>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</si>
  <si>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</si>
  <si>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</si>
  <si>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</si>
  <si>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</si>
  <si>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</si>
  <si>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</si>
  <si>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</si>
  <si>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</si>
  <si>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</si>
  <si>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</si>
  <si>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</si>
  <si>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</si>
  <si>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</si>
  <si>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</si>
  <si>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</si>
  <si>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</si>
  <si>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</si>
  <si>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</si>
  <si>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</si>
  <si>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</si>
  <si>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</si>
  <si>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</si>
  <si>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</si>
  <si>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</si>
  <si>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</si>
  <si>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952 1 08 07140 01 0000 110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</si>
  <si>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</si>
  <si>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</si>
  <si>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</si>
  <si>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</si>
  <si>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</si>
  <si>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</si>
  <si>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</si>
  <si>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</si>
  <si>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</si>
  <si>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</si>
  <si>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</si>
  <si>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</si>
  <si>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</si>
  <si>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</si>
  <si>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</si>
  <si>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</si>
  <si>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</si>
  <si>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</si>
  <si>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</si>
  <si>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</si>
  <si>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</si>
  <si>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</si>
  <si>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</si>
  <si>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</si>
  <si>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</si>
  <si>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</si>
  <si>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</si>
  <si>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</si>
  <si>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</si>
  <si>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</si>
  <si>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</si>
  <si>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</si>
  <si>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</si>
  <si>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</si>
  <si>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</si>
  <si>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</si>
  <si>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</si>
  <si>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</si>
  <si>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</si>
  <si>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</si>
  <si>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</si>
  <si>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</si>
  <si>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</si>
  <si>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</si>
  <si>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</si>
  <si>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</si>
  <si>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</si>
  <si>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</si>
  <si>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</si>
  <si>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</si>
  <si>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</si>
  <si>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</si>
  <si>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</si>
  <si>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</si>
  <si>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</si>
  <si>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</si>
  <si>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</si>
  <si>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</si>
  <si>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</si>
  <si>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</si>
  <si>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</si>
  <si>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</si>
  <si>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</si>
  <si>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</si>
  <si>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</si>
  <si>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</si>
  <si>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</si>
  <si>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</si>
  <si>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</si>
  <si>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</si>
  <si>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</si>
  <si>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</si>
  <si>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</si>
  <si>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</si>
  <si>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</si>
  <si>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</si>
  <si>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</si>
  <si>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</si>
  <si>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</si>
  <si>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</si>
  <si>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</si>
  <si>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</si>
  <si>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</si>
  <si>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</si>
  <si>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</si>
  <si>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</si>
  <si>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</si>
  <si>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</si>
  <si>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</si>
  <si>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</si>
  <si>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</si>
  <si>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</si>
  <si>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</si>
  <si>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</si>
  <si>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</si>
  <si>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</si>
  <si>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</si>
  <si>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</si>
  <si>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</si>
  <si>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</si>
  <si>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</si>
  <si>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</si>
  <si>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</si>
  <si>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</si>
  <si>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</si>
  <si>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</si>
  <si>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</si>
  <si>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</si>
  <si>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</si>
  <si>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</si>
  <si>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</si>
  <si>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</si>
  <si>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</si>
  <si>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</si>
  <si>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</si>
  <si>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</si>
  <si>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</si>
  <si>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</si>
  <si>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</si>
  <si>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</si>
  <si>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</si>
  <si>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</si>
  <si>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</si>
  <si>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</si>
  <si>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</si>
  <si>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</si>
  <si>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</si>
  <si>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</si>
  <si>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</si>
  <si>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</si>
  <si>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</si>
  <si>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</si>
  <si>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</si>
  <si>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</si>
  <si>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</si>
  <si>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</si>
  <si>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</si>
  <si>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</si>
  <si>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</si>
  <si>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</si>
  <si>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</si>
  <si>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</si>
  <si>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к Решению Думы ЗАТО Северск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</si>
  <si>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</si>
  <si>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</si>
  <si>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годах, личным </t>
  </si>
  <si>
    <t>820 1 16 90040 04 0000 140</t>
  </si>
  <si>
    <t>805 1 16 90040 04 0000 140</t>
  </si>
  <si>
    <r>
      <t>от_</t>
    </r>
    <r>
      <rPr>
        <u val="single"/>
        <sz val="12"/>
        <rFont val="Arial"/>
        <family val="2"/>
      </rPr>
      <t>15.05.</t>
    </r>
    <r>
      <rPr>
        <sz val="12"/>
        <rFont val="Arial"/>
        <family val="2"/>
      </rPr>
      <t>_2008 №_</t>
    </r>
    <r>
      <rPr>
        <u val="single"/>
        <sz val="12"/>
        <rFont val="Arial"/>
        <family val="2"/>
      </rPr>
      <t>52/2</t>
    </r>
    <r>
      <rPr>
        <sz val="12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</si>
</sst>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justify"/>
    </xf>
    <xf numFmtId="49" fontId="0" fillId="0" borderId="0" xfId="0" applyNumberFormat="1" applyFont="1" applyAlignment="1">
      <alignment horizontal="left" vertical="justify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3" xfId="0" applyNumberFormat="1" applyFont="1" applyBorder="1" applyAlignment="1">
      <alignment horizontal="left" vertical="justify"/>
    </xf>
    <xf numFmtId="0" fontId="2" fillId="0" borderId="0" xfId="0" applyFont="1" applyBorder="1" applyAlignment="1">
      <alignment/>
    </xf>
    <xf numFmtId="4" fontId="0" fillId="0" borderId="3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 vertical="justify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2" borderId="0" xfId="18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0" fontId="2" fillId="0" borderId="4" xfId="0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2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 vertical="justify"/>
    </xf>
    <xf numFmtId="0" fontId="0" fillId="0" borderId="0" xfId="0" applyAlignment="1">
      <alignment horizontal="right"/>
    </xf>
    <xf numFmtId="4" fontId="0" fillId="0" borderId="2" xfId="0" applyNumberFormat="1" applyFont="1" applyBorder="1" applyAlignment="1" quotePrefix="1">
      <alignment horizontal="left" vertical="justify"/>
    </xf>
    <xf numFmtId="0" fontId="1" fillId="0" borderId="0" xfId="0" applyFont="1" applyAlignment="1">
      <alignment/>
    </xf>
    <xf numFmtId="4" fontId="2" fillId="0" borderId="7" xfId="0" applyNumberFormat="1" applyFont="1" applyBorder="1" applyAlignment="1">
      <alignment horizontal="left" vertical="justify"/>
    </xf>
    <xf numFmtId="4" fontId="2" fillId="0" borderId="5" xfId="0" applyNumberFormat="1" applyFont="1" applyBorder="1" applyAlignment="1">
      <alignment horizontal="left" vertical="justify"/>
    </xf>
    <xf numFmtId="49" fontId="5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5" zoomScaleNormal="75" workbookViewId="0" topLeftCell="A1">
      <selection activeCell="C3" sqref="C3"/>
    </sheetView>
  </sheetViews>
  <sheetFormatPr defaultColWidth="9.140625" defaultRowHeight="12.75" outlineLevelRow="1"/>
  <cols>
    <col min="1" max="1" width="21.28125" style="6" customWidth="1"/>
    <col min="2" max="2" width="57.7109375" style="4" customWidth="1"/>
    <col min="3" max="3" width="14.28125" style="5" customWidth="1"/>
    <col min="4" max="4" width="13.140625" style="5" customWidth="1"/>
    <col min="5" max="5" width="14.28125" style="5" customWidth="1"/>
    <col min="6" max="16384" width="8.8515625" style="6" customWidth="1"/>
  </cols>
  <sheetData>
    <row r="1" spans="1:5" ht="18">
      <c r="A1" s="42"/>
      <c r="B1" s="39"/>
      <c r="C1" s="23" t="s">
        <v>108</v>
      </c>
      <c r="D1" s="23"/>
      <c r="E1" s="6"/>
    </row>
    <row r="2" spans="1:5" ht="15">
      <c r="A2" s="33"/>
      <c r="C2" s="24" t="s">
        <v>302</v>
      </c>
      <c r="D2" s="23"/>
      <c r="E2" s="6"/>
    </row>
    <row r="3" spans="3:5" ht="16.5" customHeight="1">
      <c r="C3" s="25" t="s">
        <v>308</v>
      </c>
      <c r="D3" s="23"/>
      <c r="E3" s="6"/>
    </row>
    <row r="4" spans="2:3" ht="30" customHeight="1">
      <c r="B4" s="45" t="s">
        <v>109</v>
      </c>
      <c r="C4" s="45"/>
    </row>
    <row r="6" ht="14.25">
      <c r="E6" s="27" t="s">
        <v>114</v>
      </c>
    </row>
    <row r="7" spans="1:5" s="7" customFormat="1" ht="57" customHeight="1">
      <c r="A7" s="26" t="s">
        <v>112</v>
      </c>
      <c r="B7" s="30" t="s">
        <v>113</v>
      </c>
      <c r="C7" s="1" t="s">
        <v>106</v>
      </c>
      <c r="D7" s="22" t="s">
        <v>0</v>
      </c>
      <c r="E7" s="1" t="s">
        <v>107</v>
      </c>
    </row>
    <row r="8" spans="1:5" s="7" customFormat="1" ht="18.75" customHeight="1">
      <c r="A8" s="2">
        <v>1</v>
      </c>
      <c r="B8" s="35">
        <v>2</v>
      </c>
      <c r="C8" s="2">
        <v>3</v>
      </c>
      <c r="D8" s="2">
        <v>4</v>
      </c>
      <c r="E8" s="2">
        <v>5</v>
      </c>
    </row>
    <row r="9" spans="1:5" s="7" customFormat="1" ht="18" customHeight="1">
      <c r="A9" s="32"/>
      <c r="B9" s="28" t="s">
        <v>70</v>
      </c>
      <c r="C9" s="17">
        <f>C10+C31</f>
        <v>762697.5200000001</v>
      </c>
      <c r="D9" s="17">
        <f>D10+D31</f>
        <v>26482.6</v>
      </c>
      <c r="E9" s="17">
        <f aca="true" t="shared" si="0" ref="E9:E40">C9+D9</f>
        <v>789180.12</v>
      </c>
    </row>
    <row r="10" spans="1:5" s="7" customFormat="1" ht="18" customHeight="1">
      <c r="A10" s="36"/>
      <c r="B10" s="28" t="s">
        <v>71</v>
      </c>
      <c r="C10" s="17">
        <f>C11+C16+C18+C22+C24+C28</f>
        <v>538000.7800000001</v>
      </c>
      <c r="D10" s="17">
        <f>D11+D16+D18+D22+D24+D28</f>
        <v>10191</v>
      </c>
      <c r="E10" s="17">
        <f t="shared" si="0"/>
        <v>548191.7800000001</v>
      </c>
    </row>
    <row r="11" spans="1:5" s="9" customFormat="1" ht="21" customHeight="1">
      <c r="A11" s="31" t="s">
        <v>143</v>
      </c>
      <c r="B11" s="8" t="s">
        <v>72</v>
      </c>
      <c r="C11" s="17">
        <f>SUM(C12:C15)</f>
        <v>464409.77</v>
      </c>
      <c r="D11" s="17">
        <f>SUM(D12:D15)</f>
        <v>10191</v>
      </c>
      <c r="E11" s="17">
        <f t="shared" si="0"/>
        <v>474600.77</v>
      </c>
    </row>
    <row r="12" spans="1:5" ht="28.5" customHeight="1">
      <c r="A12" s="16" t="s">
        <v>144</v>
      </c>
      <c r="B12" s="10" t="s">
        <v>1</v>
      </c>
      <c r="C12" s="18">
        <v>894.39</v>
      </c>
      <c r="D12" s="18">
        <v>0</v>
      </c>
      <c r="E12" s="18">
        <f t="shared" si="0"/>
        <v>894.39</v>
      </c>
    </row>
    <row r="13" spans="1:5" ht="85.5" customHeight="1">
      <c r="A13" s="16" t="s">
        <v>145</v>
      </c>
      <c r="B13" s="11" t="s">
        <v>115</v>
      </c>
      <c r="C13" s="19">
        <v>460297.36</v>
      </c>
      <c r="D13" s="19">
        <v>10191</v>
      </c>
      <c r="E13" s="18">
        <f t="shared" si="0"/>
        <v>470488.36</v>
      </c>
    </row>
    <row r="14" spans="1:5" ht="68.25" customHeight="1">
      <c r="A14" s="16" t="s">
        <v>146</v>
      </c>
      <c r="B14" s="11" t="s">
        <v>116</v>
      </c>
      <c r="C14" s="19">
        <v>2216</v>
      </c>
      <c r="D14" s="19">
        <v>0</v>
      </c>
      <c r="E14" s="18">
        <f t="shared" si="0"/>
        <v>2216</v>
      </c>
    </row>
    <row r="15" spans="1:5" ht="68.25" customHeight="1">
      <c r="A15" s="16" t="s">
        <v>147</v>
      </c>
      <c r="B15" s="11" t="s">
        <v>117</v>
      </c>
      <c r="C15" s="19">
        <v>1002.02</v>
      </c>
      <c r="D15" s="19">
        <v>0</v>
      </c>
      <c r="E15" s="18">
        <f t="shared" si="0"/>
        <v>1002.02</v>
      </c>
    </row>
    <row r="16" spans="1:5" ht="18" customHeight="1">
      <c r="A16" s="31" t="s">
        <v>148</v>
      </c>
      <c r="B16" s="13" t="s">
        <v>75</v>
      </c>
      <c r="C16" s="20">
        <f>C17</f>
        <v>37442.9</v>
      </c>
      <c r="D16" s="20">
        <f>D17</f>
        <v>0</v>
      </c>
      <c r="E16" s="17">
        <f t="shared" si="0"/>
        <v>37442.9</v>
      </c>
    </row>
    <row r="17" spans="1:5" ht="25.5" hidden="1" outlineLevel="1">
      <c r="A17" s="16" t="s">
        <v>149</v>
      </c>
      <c r="B17" s="11" t="s">
        <v>2</v>
      </c>
      <c r="C17" s="19">
        <v>37442.9</v>
      </c>
      <c r="D17" s="19">
        <v>0</v>
      </c>
      <c r="E17" s="19">
        <f t="shared" si="0"/>
        <v>37442.9</v>
      </c>
    </row>
    <row r="18" spans="1:5" s="15" customFormat="1" ht="17.25" customHeight="1" collapsed="1">
      <c r="A18" s="31" t="s">
        <v>150</v>
      </c>
      <c r="B18" s="13" t="s">
        <v>74</v>
      </c>
      <c r="C18" s="14">
        <f>C19+C20+C21</f>
        <v>27629.43</v>
      </c>
      <c r="D18" s="14">
        <f>D19+D20+D21</f>
        <v>0</v>
      </c>
      <c r="E18" s="14">
        <f t="shared" si="0"/>
        <v>27629.43</v>
      </c>
    </row>
    <row r="19" spans="1:5" ht="15.75" customHeight="1" hidden="1" outlineLevel="1">
      <c r="A19" s="16" t="s">
        <v>151</v>
      </c>
      <c r="B19" s="11" t="s">
        <v>73</v>
      </c>
      <c r="C19" s="12">
        <v>5437.59</v>
      </c>
      <c r="D19" s="12">
        <v>0</v>
      </c>
      <c r="E19" s="12">
        <f t="shared" si="0"/>
        <v>5437.59</v>
      </c>
    </row>
    <row r="20" spans="1:5" ht="38.25" hidden="1" outlineLevel="1">
      <c r="A20" s="16" t="s">
        <v>152</v>
      </c>
      <c r="B20" s="11" t="s">
        <v>3</v>
      </c>
      <c r="C20" s="12">
        <v>1831.7</v>
      </c>
      <c r="D20" s="12">
        <v>0</v>
      </c>
      <c r="E20" s="12">
        <f t="shared" si="0"/>
        <v>1831.7</v>
      </c>
    </row>
    <row r="21" spans="1:5" ht="63.75" hidden="1" outlineLevel="1">
      <c r="A21" s="16" t="s">
        <v>153</v>
      </c>
      <c r="B21" s="11" t="s">
        <v>4</v>
      </c>
      <c r="C21" s="12">
        <v>20360.14</v>
      </c>
      <c r="D21" s="12">
        <v>0</v>
      </c>
      <c r="E21" s="12">
        <f t="shared" si="0"/>
        <v>20360.14</v>
      </c>
    </row>
    <row r="22" spans="1:5" s="15" customFormat="1" ht="33" customHeight="1" collapsed="1">
      <c r="A22" s="31" t="s">
        <v>154</v>
      </c>
      <c r="B22" s="13" t="s">
        <v>76</v>
      </c>
      <c r="C22" s="14">
        <f>C23</f>
        <v>0.25</v>
      </c>
      <c r="D22" s="14">
        <f>D23</f>
        <v>0</v>
      </c>
      <c r="E22" s="14">
        <f t="shared" si="0"/>
        <v>0.25</v>
      </c>
    </row>
    <row r="23" spans="1:5" ht="30" customHeight="1" hidden="1" outlineLevel="1">
      <c r="A23" s="16" t="s">
        <v>156</v>
      </c>
      <c r="B23" s="29" t="s">
        <v>5</v>
      </c>
      <c r="C23" s="12">
        <v>0.25</v>
      </c>
      <c r="D23" s="12">
        <v>0</v>
      </c>
      <c r="E23" s="12">
        <f t="shared" si="0"/>
        <v>0.25</v>
      </c>
    </row>
    <row r="24" spans="1:5" s="15" customFormat="1" ht="22.5" customHeight="1" collapsed="1">
      <c r="A24" s="31" t="s">
        <v>155</v>
      </c>
      <c r="B24" s="21" t="s">
        <v>77</v>
      </c>
      <c r="C24" s="14">
        <f>SUM(C25:C27)</f>
        <v>8468.9</v>
      </c>
      <c r="D24" s="14">
        <f>SUM(D25:D27)</f>
        <v>0</v>
      </c>
      <c r="E24" s="14">
        <f t="shared" si="0"/>
        <v>8468.9</v>
      </c>
    </row>
    <row r="25" spans="1:5" ht="66" customHeight="1" hidden="1" outlineLevel="1">
      <c r="A25" s="16" t="s">
        <v>157</v>
      </c>
      <c r="B25" s="11" t="s">
        <v>6</v>
      </c>
      <c r="C25" s="12">
        <v>2704.9</v>
      </c>
      <c r="D25" s="12">
        <v>0</v>
      </c>
      <c r="E25" s="12">
        <f t="shared" si="0"/>
        <v>2704.9</v>
      </c>
    </row>
    <row r="26" spans="1:5" ht="63.75" hidden="1" outlineLevel="1">
      <c r="A26" s="16" t="s">
        <v>158</v>
      </c>
      <c r="B26" s="11" t="s">
        <v>7</v>
      </c>
      <c r="C26" s="12">
        <v>5641</v>
      </c>
      <c r="D26" s="12">
        <v>0</v>
      </c>
      <c r="E26" s="12">
        <f t="shared" si="0"/>
        <v>5641</v>
      </c>
    </row>
    <row r="27" spans="1:5" ht="78" customHeight="1" hidden="1" outlineLevel="1">
      <c r="A27" s="16" t="s">
        <v>159</v>
      </c>
      <c r="B27" s="11" t="s">
        <v>303</v>
      </c>
      <c r="C27" s="12">
        <v>123</v>
      </c>
      <c r="D27" s="12">
        <v>0</v>
      </c>
      <c r="E27" s="12">
        <f t="shared" si="0"/>
        <v>123</v>
      </c>
    </row>
    <row r="28" spans="1:5" s="15" customFormat="1" ht="32.25" customHeight="1" collapsed="1">
      <c r="A28" s="31" t="s">
        <v>160</v>
      </c>
      <c r="B28" s="13" t="s">
        <v>78</v>
      </c>
      <c r="C28" s="14">
        <f>SUM(C29:C30)</f>
        <v>49.53</v>
      </c>
      <c r="D28" s="14">
        <f>D29+D30</f>
        <v>0</v>
      </c>
      <c r="E28" s="14">
        <f t="shared" si="0"/>
        <v>49.53</v>
      </c>
    </row>
    <row r="29" spans="1:5" ht="29.25" customHeight="1" hidden="1" outlineLevel="1">
      <c r="A29" s="16" t="s">
        <v>161</v>
      </c>
      <c r="B29" s="11" t="s">
        <v>8</v>
      </c>
      <c r="C29" s="12">
        <v>48.96</v>
      </c>
      <c r="D29" s="12">
        <v>0</v>
      </c>
      <c r="E29" s="12">
        <f t="shared" si="0"/>
        <v>48.96</v>
      </c>
    </row>
    <row r="30" spans="1:5" ht="29.25" customHeight="1" hidden="1" outlineLevel="1">
      <c r="A30" s="16" t="s">
        <v>162</v>
      </c>
      <c r="B30" s="11" t="s">
        <v>9</v>
      </c>
      <c r="C30" s="12">
        <v>0.57</v>
      </c>
      <c r="D30" s="12">
        <v>0</v>
      </c>
      <c r="E30" s="12">
        <f t="shared" si="0"/>
        <v>0.57</v>
      </c>
    </row>
    <row r="31" spans="1:5" s="15" customFormat="1" ht="30" customHeight="1" collapsed="1">
      <c r="A31" s="37"/>
      <c r="B31" s="3" t="s">
        <v>96</v>
      </c>
      <c r="C31" s="20">
        <f>C32+C42+C44+C46+C49+C66</f>
        <v>224696.74</v>
      </c>
      <c r="D31" s="20">
        <f>D32+D42+D44+D46+D49+D66</f>
        <v>16291.6</v>
      </c>
      <c r="E31" s="14">
        <f t="shared" si="0"/>
        <v>240988.34</v>
      </c>
    </row>
    <row r="32" spans="1:5" s="15" customFormat="1" ht="34.5" customHeight="1">
      <c r="A32" s="38" t="s">
        <v>163</v>
      </c>
      <c r="B32" s="3" t="s">
        <v>79</v>
      </c>
      <c r="C32" s="14">
        <f>C33+C34+C37+C38</f>
        <v>151229.44</v>
      </c>
      <c r="D32" s="14">
        <f>D33+D34+D37+D38</f>
        <v>11669.9</v>
      </c>
      <c r="E32" s="14">
        <f t="shared" si="0"/>
        <v>162899.34</v>
      </c>
    </row>
    <row r="33" spans="1:5" ht="41.25" customHeight="1">
      <c r="A33" s="16" t="s">
        <v>164</v>
      </c>
      <c r="B33" s="11" t="s">
        <v>10</v>
      </c>
      <c r="C33" s="12">
        <v>10790.34</v>
      </c>
      <c r="D33" s="12">
        <v>11669.9</v>
      </c>
      <c r="E33" s="12">
        <f t="shared" si="0"/>
        <v>22460.239999999998</v>
      </c>
    </row>
    <row r="34" spans="1:5" ht="21" customHeight="1">
      <c r="A34" s="34"/>
      <c r="B34" s="11" t="s">
        <v>80</v>
      </c>
      <c r="C34" s="12">
        <f>C35+C36</f>
        <v>28464.3</v>
      </c>
      <c r="D34" s="12">
        <f>D35+D36</f>
        <v>0</v>
      </c>
      <c r="E34" s="12">
        <f t="shared" si="0"/>
        <v>28464.3</v>
      </c>
    </row>
    <row r="35" spans="1:5" ht="84" customHeight="1">
      <c r="A35" s="16" t="s">
        <v>165</v>
      </c>
      <c r="B35" s="11" t="s">
        <v>118</v>
      </c>
      <c r="C35" s="12">
        <v>18038.8</v>
      </c>
      <c r="D35" s="12"/>
      <c r="E35" s="12">
        <f t="shared" si="0"/>
        <v>18038.8</v>
      </c>
    </row>
    <row r="36" spans="1:5" ht="63.75">
      <c r="A36" s="16" t="s">
        <v>166</v>
      </c>
      <c r="B36" s="11" t="s">
        <v>11</v>
      </c>
      <c r="C36" s="12">
        <v>10425.5</v>
      </c>
      <c r="D36" s="12"/>
      <c r="E36" s="12">
        <f t="shared" si="0"/>
        <v>10425.5</v>
      </c>
    </row>
    <row r="37" spans="1:5" ht="38.25">
      <c r="A37" s="16" t="s">
        <v>167</v>
      </c>
      <c r="B37" s="11" t="s">
        <v>12</v>
      </c>
      <c r="C37" s="12">
        <v>1407</v>
      </c>
      <c r="D37" s="12">
        <v>0</v>
      </c>
      <c r="E37" s="12">
        <f t="shared" si="0"/>
        <v>1407</v>
      </c>
    </row>
    <row r="38" spans="1:5" ht="63.75">
      <c r="A38" s="16" t="s">
        <v>168</v>
      </c>
      <c r="B38" s="11" t="s">
        <v>81</v>
      </c>
      <c r="C38" s="12">
        <f>C39+C40+C41</f>
        <v>110567.8</v>
      </c>
      <c r="D38" s="12">
        <f>D39+D40+D41</f>
        <v>0</v>
      </c>
      <c r="E38" s="12">
        <f t="shared" si="0"/>
        <v>110567.8</v>
      </c>
    </row>
    <row r="39" spans="1:5" ht="38.25">
      <c r="A39" s="16" t="s">
        <v>169</v>
      </c>
      <c r="B39" s="11" t="s">
        <v>13</v>
      </c>
      <c r="C39" s="12">
        <v>57871</v>
      </c>
      <c r="D39" s="12"/>
      <c r="E39" s="12">
        <f t="shared" si="0"/>
        <v>57871</v>
      </c>
    </row>
    <row r="40" spans="1:5" ht="38.25">
      <c r="A40" s="16" t="s">
        <v>170</v>
      </c>
      <c r="B40" s="11" t="s">
        <v>14</v>
      </c>
      <c r="C40" s="12">
        <v>7417.8</v>
      </c>
      <c r="D40" s="12">
        <v>0</v>
      </c>
      <c r="E40" s="12">
        <f t="shared" si="0"/>
        <v>7417.8</v>
      </c>
    </row>
    <row r="41" spans="1:5" ht="38.25">
      <c r="A41" s="16" t="s">
        <v>171</v>
      </c>
      <c r="B41" s="11" t="s">
        <v>15</v>
      </c>
      <c r="C41" s="12">
        <v>45279</v>
      </c>
      <c r="D41" s="12">
        <v>0</v>
      </c>
      <c r="E41" s="12">
        <f aca="true" t="shared" si="1" ref="E41:E59">C41+D41</f>
        <v>45279</v>
      </c>
    </row>
    <row r="42" spans="1:5" s="15" customFormat="1" ht="18" customHeight="1">
      <c r="A42" s="31" t="s">
        <v>172</v>
      </c>
      <c r="B42" s="13" t="s">
        <v>82</v>
      </c>
      <c r="C42" s="14">
        <f>C43</f>
        <v>2696</v>
      </c>
      <c r="D42" s="14">
        <f>D43</f>
        <v>679.4</v>
      </c>
      <c r="E42" s="14">
        <f t="shared" si="1"/>
        <v>3375.4</v>
      </c>
    </row>
    <row r="43" spans="1:5" ht="12.75">
      <c r="A43" s="16" t="s">
        <v>175</v>
      </c>
      <c r="B43" s="11" t="s">
        <v>16</v>
      </c>
      <c r="C43" s="12">
        <v>2696</v>
      </c>
      <c r="D43" s="12">
        <v>679.4</v>
      </c>
      <c r="E43" s="12">
        <f t="shared" si="1"/>
        <v>3375.4</v>
      </c>
    </row>
    <row r="44" spans="1:5" s="15" customFormat="1" ht="29.25" customHeight="1">
      <c r="A44" s="31" t="s">
        <v>173</v>
      </c>
      <c r="B44" s="13" t="s">
        <v>83</v>
      </c>
      <c r="C44" s="14">
        <f>C45</f>
        <v>592.5</v>
      </c>
      <c r="D44" s="14">
        <f>D45</f>
        <v>0</v>
      </c>
      <c r="E44" s="14">
        <f t="shared" si="1"/>
        <v>592.5</v>
      </c>
    </row>
    <row r="45" spans="1:5" ht="25.5" hidden="1" outlineLevel="1">
      <c r="A45" s="16" t="s">
        <v>176</v>
      </c>
      <c r="B45" s="11" t="s">
        <v>17</v>
      </c>
      <c r="C45" s="12">
        <v>592.5</v>
      </c>
      <c r="D45" s="12">
        <v>0</v>
      </c>
      <c r="E45" s="12">
        <f t="shared" si="1"/>
        <v>592.5</v>
      </c>
    </row>
    <row r="46" spans="1:5" s="15" customFormat="1" ht="25.5" collapsed="1">
      <c r="A46" s="31" t="s">
        <v>174</v>
      </c>
      <c r="B46" s="13" t="s">
        <v>84</v>
      </c>
      <c r="C46" s="14">
        <f>C47</f>
        <v>60000</v>
      </c>
      <c r="D46" s="14">
        <f>D47+D48</f>
        <v>594</v>
      </c>
      <c r="E46" s="14">
        <f t="shared" si="1"/>
        <v>60594</v>
      </c>
    </row>
    <row r="47" spans="1:5" ht="86.25" customHeight="1">
      <c r="A47" s="16" t="s">
        <v>177</v>
      </c>
      <c r="B47" s="11" t="s">
        <v>304</v>
      </c>
      <c r="C47" s="12">
        <v>60000</v>
      </c>
      <c r="D47" s="12"/>
      <c r="E47" s="12">
        <f t="shared" si="1"/>
        <v>60000</v>
      </c>
    </row>
    <row r="48" spans="1:5" ht="42.75" customHeight="1">
      <c r="A48" s="16" t="s">
        <v>292</v>
      </c>
      <c r="B48" s="11" t="s">
        <v>293</v>
      </c>
      <c r="C48" s="12">
        <v>0</v>
      </c>
      <c r="D48" s="12">
        <v>594</v>
      </c>
      <c r="E48" s="12">
        <f t="shared" si="1"/>
        <v>594</v>
      </c>
    </row>
    <row r="49" spans="1:5" s="15" customFormat="1" ht="18" customHeight="1">
      <c r="A49" s="31" t="s">
        <v>178</v>
      </c>
      <c r="B49" s="13" t="s">
        <v>85</v>
      </c>
      <c r="C49" s="14">
        <f>SUM(C50:C60)</f>
        <v>9728.800000000001</v>
      </c>
      <c r="D49" s="14">
        <f>SUM(D50:D60)</f>
        <v>3348.3</v>
      </c>
      <c r="E49" s="14">
        <f t="shared" si="1"/>
        <v>13077.1</v>
      </c>
    </row>
    <row r="50" spans="1:5" ht="63.75">
      <c r="A50" s="16" t="s">
        <v>179</v>
      </c>
      <c r="B50" s="11" t="s">
        <v>18</v>
      </c>
      <c r="C50" s="12">
        <v>161.85</v>
      </c>
      <c r="D50" s="12">
        <v>0</v>
      </c>
      <c r="E50" s="12">
        <f t="shared" si="1"/>
        <v>161.85</v>
      </c>
    </row>
    <row r="51" spans="1:5" ht="51">
      <c r="A51" s="16" t="s">
        <v>180</v>
      </c>
      <c r="B51" s="11" t="s">
        <v>19</v>
      </c>
      <c r="C51" s="12">
        <v>17.26</v>
      </c>
      <c r="D51" s="12">
        <v>0</v>
      </c>
      <c r="E51" s="12">
        <f t="shared" si="1"/>
        <v>17.26</v>
      </c>
    </row>
    <row r="52" spans="1:5" ht="51">
      <c r="A52" s="16" t="s">
        <v>181</v>
      </c>
      <c r="B52" s="11" t="s">
        <v>20</v>
      </c>
      <c r="C52" s="12">
        <v>215.8</v>
      </c>
      <c r="D52" s="12">
        <v>0</v>
      </c>
      <c r="E52" s="12">
        <f t="shared" si="1"/>
        <v>215.8</v>
      </c>
    </row>
    <row r="53" spans="1:5" ht="51">
      <c r="A53" s="16" t="s">
        <v>182</v>
      </c>
      <c r="B53" s="11" t="s">
        <v>21</v>
      </c>
      <c r="C53" s="12">
        <v>161.85</v>
      </c>
      <c r="D53" s="12">
        <v>0</v>
      </c>
      <c r="E53" s="12">
        <f t="shared" si="1"/>
        <v>161.85</v>
      </c>
    </row>
    <row r="54" spans="1:5" ht="25.5">
      <c r="A54" s="16" t="s">
        <v>183</v>
      </c>
      <c r="B54" s="11" t="s">
        <v>22</v>
      </c>
      <c r="C54" s="12">
        <v>53.95</v>
      </c>
      <c r="D54" s="12">
        <v>0</v>
      </c>
      <c r="E54" s="12">
        <f t="shared" si="1"/>
        <v>53.95</v>
      </c>
    </row>
    <row r="55" spans="1:5" ht="25.5">
      <c r="A55" s="16" t="s">
        <v>184</v>
      </c>
      <c r="B55" s="11" t="s">
        <v>23</v>
      </c>
      <c r="C55" s="12">
        <v>21.58</v>
      </c>
      <c r="D55" s="12">
        <v>0</v>
      </c>
      <c r="E55" s="12">
        <f t="shared" si="1"/>
        <v>21.58</v>
      </c>
    </row>
    <row r="56" spans="1:5" ht="25.5">
      <c r="A56" s="16" t="s">
        <v>185</v>
      </c>
      <c r="B56" s="11" t="s">
        <v>24</v>
      </c>
      <c r="C56" s="12">
        <v>32.37</v>
      </c>
      <c r="D56" s="12">
        <v>0</v>
      </c>
      <c r="E56" s="12">
        <f t="shared" si="1"/>
        <v>32.37</v>
      </c>
    </row>
    <row r="57" spans="1:5" ht="25.5">
      <c r="A57" s="16" t="s">
        <v>186</v>
      </c>
      <c r="B57" s="11" t="s">
        <v>25</v>
      </c>
      <c r="C57" s="12">
        <v>101.43</v>
      </c>
      <c r="D57" s="12">
        <v>0</v>
      </c>
      <c r="E57" s="12">
        <f t="shared" si="1"/>
        <v>101.43</v>
      </c>
    </row>
    <row r="58" spans="1:5" ht="51">
      <c r="A58" s="16" t="s">
        <v>187</v>
      </c>
      <c r="B58" s="11" t="s">
        <v>26</v>
      </c>
      <c r="C58" s="12">
        <v>80.93</v>
      </c>
      <c r="D58" s="12">
        <v>0</v>
      </c>
      <c r="E58" s="12">
        <f t="shared" si="1"/>
        <v>80.93</v>
      </c>
    </row>
    <row r="59" spans="1:5" ht="25.5">
      <c r="A59" s="16" t="s">
        <v>188</v>
      </c>
      <c r="B59" s="11" t="s">
        <v>27</v>
      </c>
      <c r="C59" s="12">
        <v>7000</v>
      </c>
      <c r="D59" s="12">
        <v>0</v>
      </c>
      <c r="E59" s="12">
        <f t="shared" si="1"/>
        <v>7000</v>
      </c>
    </row>
    <row r="60" spans="1:5" ht="38.25">
      <c r="A60" s="16" t="s">
        <v>189</v>
      </c>
      <c r="B60" s="11" t="s">
        <v>142</v>
      </c>
      <c r="C60" s="12">
        <f>SUM(C61:C63)</f>
        <v>1881.78</v>
      </c>
      <c r="D60" s="12">
        <f>SUM(D61:D65)</f>
        <v>3348.3</v>
      </c>
      <c r="E60" s="12">
        <f>SUM(E61:E65)</f>
        <v>5230.08</v>
      </c>
    </row>
    <row r="61" spans="1:5" ht="51">
      <c r="A61" s="16" t="s">
        <v>190</v>
      </c>
      <c r="B61" s="11" t="s">
        <v>28</v>
      </c>
      <c r="C61" s="12">
        <v>900</v>
      </c>
      <c r="D61" s="12">
        <v>0</v>
      </c>
      <c r="E61" s="12">
        <f aca="true" t="shared" si="2" ref="E61:E94">C61+D61</f>
        <v>900</v>
      </c>
    </row>
    <row r="62" spans="1:5" ht="57.75" customHeight="1">
      <c r="A62" s="16" t="s">
        <v>191</v>
      </c>
      <c r="B62" s="11" t="s">
        <v>29</v>
      </c>
      <c r="C62" s="12">
        <v>300</v>
      </c>
      <c r="D62" s="12">
        <v>0</v>
      </c>
      <c r="E62" s="12">
        <f t="shared" si="2"/>
        <v>300</v>
      </c>
    </row>
    <row r="63" spans="1:5" ht="43.5" customHeight="1">
      <c r="A63" s="16" t="s">
        <v>192</v>
      </c>
      <c r="B63" s="11" t="s">
        <v>30</v>
      </c>
      <c r="C63" s="12">
        <v>681.78</v>
      </c>
      <c r="D63" s="12">
        <v>2748.3</v>
      </c>
      <c r="E63" s="12">
        <f t="shared" si="2"/>
        <v>3430.08</v>
      </c>
    </row>
    <row r="64" spans="1:5" ht="43.5" customHeight="1">
      <c r="A64" s="16" t="s">
        <v>307</v>
      </c>
      <c r="B64" s="11" t="s">
        <v>142</v>
      </c>
      <c r="C64" s="12"/>
      <c r="D64" s="12">
        <v>100</v>
      </c>
      <c r="E64" s="12">
        <f t="shared" si="2"/>
        <v>100</v>
      </c>
    </row>
    <row r="65" spans="1:5" ht="43.5" customHeight="1">
      <c r="A65" s="16" t="s">
        <v>306</v>
      </c>
      <c r="B65" s="11" t="s">
        <v>142</v>
      </c>
      <c r="C65" s="12"/>
      <c r="D65" s="12">
        <v>500</v>
      </c>
      <c r="E65" s="12">
        <f t="shared" si="2"/>
        <v>500</v>
      </c>
    </row>
    <row r="66" spans="1:5" s="15" customFormat="1" ht="18" customHeight="1">
      <c r="A66" s="31" t="s">
        <v>193</v>
      </c>
      <c r="B66" s="13" t="s">
        <v>86</v>
      </c>
      <c r="C66" s="14">
        <f>C67</f>
        <v>450</v>
      </c>
      <c r="D66" s="14">
        <f>D67</f>
        <v>0</v>
      </c>
      <c r="E66" s="14">
        <f t="shared" si="2"/>
        <v>450</v>
      </c>
    </row>
    <row r="67" spans="1:5" ht="18" customHeight="1" hidden="1" outlineLevel="1">
      <c r="A67" s="16" t="s">
        <v>195</v>
      </c>
      <c r="B67" s="11" t="s">
        <v>31</v>
      </c>
      <c r="C67" s="12">
        <v>450</v>
      </c>
      <c r="D67" s="12">
        <v>0</v>
      </c>
      <c r="E67" s="12">
        <f t="shared" si="2"/>
        <v>450</v>
      </c>
    </row>
    <row r="68" spans="1:5" s="15" customFormat="1" ht="21.75" customHeight="1" collapsed="1">
      <c r="A68" s="31" t="s">
        <v>194</v>
      </c>
      <c r="B68" s="13" t="s">
        <v>87</v>
      </c>
      <c r="C68" s="14">
        <f>C69+C73+C88+C113</f>
        <v>1912161.4</v>
      </c>
      <c r="D68" s="14">
        <f>D69+D73+D88+D113</f>
        <v>120117.38</v>
      </c>
      <c r="E68" s="14">
        <f t="shared" si="2"/>
        <v>2032278.7799999998</v>
      </c>
    </row>
    <row r="69" spans="1:5" s="15" customFormat="1" ht="30" customHeight="1">
      <c r="A69" s="31" t="s">
        <v>196</v>
      </c>
      <c r="B69" s="13" t="s">
        <v>88</v>
      </c>
      <c r="C69" s="14">
        <f>C70+C71+C72</f>
        <v>918323</v>
      </c>
      <c r="D69" s="14">
        <f>D70+D71+D72</f>
        <v>0</v>
      </c>
      <c r="E69" s="14">
        <f t="shared" si="2"/>
        <v>918323</v>
      </c>
    </row>
    <row r="70" spans="1:5" ht="25.5">
      <c r="A70" s="16" t="s">
        <v>197</v>
      </c>
      <c r="B70" s="11" t="s">
        <v>32</v>
      </c>
      <c r="C70" s="12">
        <v>36953</v>
      </c>
      <c r="D70" s="12"/>
      <c r="E70" s="12">
        <f t="shared" si="2"/>
        <v>36953</v>
      </c>
    </row>
    <row r="71" spans="1:5" ht="25.5">
      <c r="A71" s="16" t="s">
        <v>198</v>
      </c>
      <c r="B71" s="11" t="s">
        <v>33</v>
      </c>
      <c r="C71" s="12">
        <v>13181</v>
      </c>
      <c r="D71" s="12"/>
      <c r="E71" s="12">
        <f t="shared" si="2"/>
        <v>13181</v>
      </c>
    </row>
    <row r="72" spans="1:5" ht="25.5">
      <c r="A72" s="16" t="s">
        <v>199</v>
      </c>
      <c r="B72" s="11" t="s">
        <v>34</v>
      </c>
      <c r="C72" s="12">
        <v>868189</v>
      </c>
      <c r="D72" s="12">
        <v>0</v>
      </c>
      <c r="E72" s="12">
        <f t="shared" si="2"/>
        <v>868189</v>
      </c>
    </row>
    <row r="73" spans="1:5" s="15" customFormat="1" ht="42" customHeight="1">
      <c r="A73" s="31" t="s">
        <v>213</v>
      </c>
      <c r="B73" s="13" t="s">
        <v>89</v>
      </c>
      <c r="C73" s="14">
        <f>C74+C75</f>
        <v>612002.4</v>
      </c>
      <c r="D73" s="14">
        <f>D74+D75</f>
        <v>-23260.33</v>
      </c>
      <c r="E73" s="14">
        <f t="shared" si="2"/>
        <v>588742.0700000001</v>
      </c>
    </row>
    <row r="74" spans="1:5" ht="38.25">
      <c r="A74" s="16" t="s">
        <v>200</v>
      </c>
      <c r="B74" s="41" t="s">
        <v>35</v>
      </c>
      <c r="C74" s="12">
        <v>465353</v>
      </c>
      <c r="D74" s="12">
        <v>0</v>
      </c>
      <c r="E74" s="12">
        <f t="shared" si="2"/>
        <v>465353</v>
      </c>
    </row>
    <row r="75" spans="1:5" ht="20.25" customHeight="1">
      <c r="A75" s="34"/>
      <c r="B75" s="11" t="s">
        <v>90</v>
      </c>
      <c r="C75" s="12">
        <f>SUM(C76:C87)</f>
        <v>146649.40000000002</v>
      </c>
      <c r="D75" s="12">
        <f>SUM(D76:D87)</f>
        <v>-23260.33</v>
      </c>
      <c r="E75" s="12">
        <f t="shared" si="2"/>
        <v>123389.07000000002</v>
      </c>
    </row>
    <row r="76" spans="1:5" ht="51">
      <c r="A76" s="16" t="s">
        <v>201</v>
      </c>
      <c r="B76" s="11" t="s">
        <v>36</v>
      </c>
      <c r="C76" s="12">
        <v>20689</v>
      </c>
      <c r="D76" s="12"/>
      <c r="E76" s="12">
        <f t="shared" si="2"/>
        <v>20689</v>
      </c>
    </row>
    <row r="77" spans="1:5" ht="63.75" customHeight="1">
      <c r="A77" s="16" t="s">
        <v>202</v>
      </c>
      <c r="B77" s="11" t="s">
        <v>37</v>
      </c>
      <c r="C77" s="12">
        <v>37797</v>
      </c>
      <c r="D77" s="12"/>
      <c r="E77" s="12">
        <f t="shared" si="2"/>
        <v>37797</v>
      </c>
    </row>
    <row r="78" spans="1:5" ht="25.5">
      <c r="A78" s="16" t="s">
        <v>203</v>
      </c>
      <c r="B78" s="11" t="s">
        <v>38</v>
      </c>
      <c r="C78" s="12">
        <v>3473.8</v>
      </c>
      <c r="D78" s="12"/>
      <c r="E78" s="12">
        <f t="shared" si="2"/>
        <v>3473.8</v>
      </c>
    </row>
    <row r="79" spans="1:5" ht="25.5">
      <c r="A79" s="16" t="s">
        <v>204</v>
      </c>
      <c r="B79" s="11" t="s">
        <v>39</v>
      </c>
      <c r="C79" s="12">
        <v>417</v>
      </c>
      <c r="D79" s="12">
        <v>52</v>
      </c>
      <c r="E79" s="12">
        <f t="shared" si="2"/>
        <v>469</v>
      </c>
    </row>
    <row r="80" spans="1:5" ht="25.5">
      <c r="A80" s="16" t="s">
        <v>205</v>
      </c>
      <c r="B80" s="11" t="s">
        <v>40</v>
      </c>
      <c r="C80" s="12">
        <v>26330</v>
      </c>
      <c r="D80" s="12"/>
      <c r="E80" s="12">
        <f t="shared" si="2"/>
        <v>26330</v>
      </c>
    </row>
    <row r="81" spans="1:5" ht="38.25">
      <c r="A81" s="16" t="s">
        <v>206</v>
      </c>
      <c r="B81" s="11" t="s">
        <v>41</v>
      </c>
      <c r="C81" s="12">
        <v>11456.6</v>
      </c>
      <c r="D81" s="12"/>
      <c r="E81" s="12">
        <f t="shared" si="2"/>
        <v>11456.6</v>
      </c>
    </row>
    <row r="82" spans="1:5" ht="25.5">
      <c r="A82" s="16" t="s">
        <v>207</v>
      </c>
      <c r="B82" s="11" t="s">
        <v>42</v>
      </c>
      <c r="C82" s="12">
        <v>44736</v>
      </c>
      <c r="D82" s="12">
        <v>-23710</v>
      </c>
      <c r="E82" s="12">
        <f t="shared" si="2"/>
        <v>21026</v>
      </c>
    </row>
    <row r="83" spans="1:5" ht="38.25">
      <c r="A83" s="16" t="s">
        <v>208</v>
      </c>
      <c r="B83" s="11" t="s">
        <v>43</v>
      </c>
      <c r="C83" s="12">
        <v>499</v>
      </c>
      <c r="D83" s="12"/>
      <c r="E83" s="12">
        <f t="shared" si="2"/>
        <v>499</v>
      </c>
    </row>
    <row r="84" spans="1:5" ht="38.25">
      <c r="A84" s="16" t="s">
        <v>209</v>
      </c>
      <c r="B84" s="11" t="s">
        <v>44</v>
      </c>
      <c r="C84" s="12">
        <v>500</v>
      </c>
      <c r="D84" s="12"/>
      <c r="E84" s="12">
        <f t="shared" si="2"/>
        <v>500</v>
      </c>
    </row>
    <row r="85" spans="1:5" ht="51">
      <c r="A85" s="16" t="s">
        <v>210</v>
      </c>
      <c r="B85" s="11" t="s">
        <v>45</v>
      </c>
      <c r="C85" s="12">
        <v>624</v>
      </c>
      <c r="D85" s="12"/>
      <c r="E85" s="12">
        <f t="shared" si="2"/>
        <v>624</v>
      </c>
    </row>
    <row r="86" spans="1:5" ht="25.5">
      <c r="A86" s="16" t="s">
        <v>211</v>
      </c>
      <c r="B86" s="11" t="s">
        <v>46</v>
      </c>
      <c r="C86" s="12">
        <v>127</v>
      </c>
      <c r="D86" s="12"/>
      <c r="E86" s="12">
        <f t="shared" si="2"/>
        <v>127</v>
      </c>
    </row>
    <row r="87" spans="1:5" ht="28.5" customHeight="1">
      <c r="A87" s="16" t="s">
        <v>296</v>
      </c>
      <c r="B87" s="11" t="s">
        <v>297</v>
      </c>
      <c r="C87" s="12"/>
      <c r="D87" s="12">
        <v>397.67</v>
      </c>
      <c r="E87" s="12">
        <f t="shared" si="2"/>
        <v>397.67</v>
      </c>
    </row>
    <row r="88" spans="1:5" s="15" customFormat="1" ht="30.75" customHeight="1">
      <c r="A88" s="31" t="s">
        <v>212</v>
      </c>
      <c r="B88" s="13" t="s">
        <v>91</v>
      </c>
      <c r="C88" s="14">
        <f>C89+C90+C91+C92+C93+C109+C110+C111</f>
        <v>350104.9</v>
      </c>
      <c r="D88" s="14">
        <f>D89+D90+D91+D92+D93+D109+D110+D111</f>
        <v>19496.39</v>
      </c>
      <c r="E88" s="14">
        <f t="shared" si="2"/>
        <v>369601.29000000004</v>
      </c>
    </row>
    <row r="89" spans="1:5" ht="38.25">
      <c r="A89" s="16" t="s">
        <v>214</v>
      </c>
      <c r="B89" s="11" t="s">
        <v>47</v>
      </c>
      <c r="C89" s="12">
        <v>480</v>
      </c>
      <c r="D89" s="12"/>
      <c r="E89" s="12">
        <f t="shared" si="2"/>
        <v>480</v>
      </c>
    </row>
    <row r="90" spans="1:5" ht="25.5">
      <c r="A90" s="16" t="s">
        <v>215</v>
      </c>
      <c r="B90" s="11" t="s">
        <v>48</v>
      </c>
      <c r="C90" s="12">
        <v>9825</v>
      </c>
      <c r="D90" s="12"/>
      <c r="E90" s="12">
        <f t="shared" si="2"/>
        <v>9825</v>
      </c>
    </row>
    <row r="91" spans="1:5" ht="25.5">
      <c r="A91" s="16" t="s">
        <v>216</v>
      </c>
      <c r="B91" s="11" t="s">
        <v>49</v>
      </c>
      <c r="C91" s="12">
        <v>39949</v>
      </c>
      <c r="D91" s="12"/>
      <c r="E91" s="12">
        <f t="shared" si="2"/>
        <v>39949</v>
      </c>
    </row>
    <row r="92" spans="1:5" ht="25.5">
      <c r="A92" s="16" t="s">
        <v>217</v>
      </c>
      <c r="B92" s="11" t="s">
        <v>50</v>
      </c>
      <c r="C92" s="12">
        <v>701</v>
      </c>
      <c r="D92" s="12"/>
      <c r="E92" s="12">
        <f t="shared" si="2"/>
        <v>701</v>
      </c>
    </row>
    <row r="93" spans="1:5" ht="39" customHeight="1">
      <c r="A93" s="16" t="s">
        <v>218</v>
      </c>
      <c r="B93" s="11" t="s">
        <v>94</v>
      </c>
      <c r="C93" s="12">
        <f>C94+C99+C100+C101+C102+C103+C104+C105+C106+C107</f>
        <v>279835.9</v>
      </c>
      <c r="D93" s="12">
        <f>D94+D99+D100+D101+D102+D103+D104+D105+D106+D107+D108+D112</f>
        <v>19496.39</v>
      </c>
      <c r="E93" s="12">
        <f t="shared" si="2"/>
        <v>299332.29000000004</v>
      </c>
    </row>
    <row r="94" spans="1:5" ht="30" customHeight="1">
      <c r="A94" s="16" t="s">
        <v>219</v>
      </c>
      <c r="B94" s="11" t="s">
        <v>95</v>
      </c>
      <c r="C94" s="12">
        <f>SUM(C96:C98)</f>
        <v>223321</v>
      </c>
      <c r="D94" s="12">
        <f>SUM(D96:D98)</f>
        <v>19508</v>
      </c>
      <c r="E94" s="12">
        <f t="shared" si="2"/>
        <v>242829</v>
      </c>
    </row>
    <row r="95" spans="1:5" ht="16.5" customHeight="1">
      <c r="A95" s="34"/>
      <c r="B95" s="11" t="s">
        <v>110</v>
      </c>
      <c r="C95" s="12"/>
      <c r="D95" s="12"/>
      <c r="E95" s="12"/>
    </row>
    <row r="96" spans="1:5" ht="25.5">
      <c r="A96" s="16" t="s">
        <v>220</v>
      </c>
      <c r="B96" s="11" t="s">
        <v>51</v>
      </c>
      <c r="C96" s="12">
        <v>212155</v>
      </c>
      <c r="D96" s="12">
        <v>18849.7</v>
      </c>
      <c r="E96" s="12">
        <f aca="true" t="shared" si="3" ref="E96:E127">C96+D96</f>
        <v>231004.7</v>
      </c>
    </row>
    <row r="97" spans="1:5" ht="12.75">
      <c r="A97" s="16" t="s">
        <v>221</v>
      </c>
      <c r="B97" s="11" t="s">
        <v>52</v>
      </c>
      <c r="C97" s="12">
        <f>1584.6-3</f>
        <v>1581.6</v>
      </c>
      <c r="D97" s="12">
        <v>-12.3</v>
      </c>
      <c r="E97" s="12">
        <f t="shared" si="3"/>
        <v>1569.3</v>
      </c>
    </row>
    <row r="98" spans="1:5" ht="25.5">
      <c r="A98" s="16" t="s">
        <v>222</v>
      </c>
      <c r="B98" s="11" t="s">
        <v>53</v>
      </c>
      <c r="C98" s="12">
        <f>9581.4+3</f>
        <v>9584.4</v>
      </c>
      <c r="D98" s="12">
        <v>670.6</v>
      </c>
      <c r="E98" s="12">
        <f t="shared" si="3"/>
        <v>10255</v>
      </c>
    </row>
    <row r="99" spans="1:5" ht="38.25">
      <c r="A99" s="16" t="s">
        <v>223</v>
      </c>
      <c r="B99" s="11" t="s">
        <v>54</v>
      </c>
      <c r="C99" s="12">
        <v>400</v>
      </c>
      <c r="D99" s="12"/>
      <c r="E99" s="12">
        <f t="shared" si="3"/>
        <v>400</v>
      </c>
    </row>
    <row r="100" spans="1:5" ht="38.25">
      <c r="A100" s="16" t="s">
        <v>224</v>
      </c>
      <c r="B100" s="11" t="s">
        <v>55</v>
      </c>
      <c r="C100" s="12">
        <v>45847</v>
      </c>
      <c r="D100" s="12">
        <v>-126</v>
      </c>
      <c r="E100" s="12">
        <f t="shared" si="3"/>
        <v>45721</v>
      </c>
    </row>
    <row r="101" spans="1:5" ht="29.25" customHeight="1">
      <c r="A101" s="16" t="s">
        <v>225</v>
      </c>
      <c r="B101" s="11" t="s">
        <v>56</v>
      </c>
      <c r="C101" s="12">
        <v>631</v>
      </c>
      <c r="D101" s="12"/>
      <c r="E101" s="12">
        <f t="shared" si="3"/>
        <v>631</v>
      </c>
    </row>
    <row r="102" spans="1:5" ht="60" customHeight="1">
      <c r="A102" s="16" t="s">
        <v>226</v>
      </c>
      <c r="B102" s="11" t="s">
        <v>119</v>
      </c>
      <c r="C102" s="12">
        <v>1</v>
      </c>
      <c r="D102" s="12"/>
      <c r="E102" s="12">
        <f t="shared" si="3"/>
        <v>1</v>
      </c>
    </row>
    <row r="103" spans="1:5" ht="57" customHeight="1">
      <c r="A103" s="16" t="s">
        <v>227</v>
      </c>
      <c r="B103" s="11" t="s">
        <v>111</v>
      </c>
      <c r="C103" s="12">
        <v>21</v>
      </c>
      <c r="D103" s="12"/>
      <c r="E103" s="12">
        <f t="shared" si="3"/>
        <v>21</v>
      </c>
    </row>
    <row r="104" spans="1:5" ht="51">
      <c r="A104" s="16" t="s">
        <v>228</v>
      </c>
      <c r="B104" s="11" t="s">
        <v>57</v>
      </c>
      <c r="C104" s="12">
        <v>6180</v>
      </c>
      <c r="D104" s="12"/>
      <c r="E104" s="12">
        <f t="shared" si="3"/>
        <v>6180</v>
      </c>
    </row>
    <row r="105" spans="1:5" ht="60" customHeight="1">
      <c r="A105" s="16" t="s">
        <v>229</v>
      </c>
      <c r="B105" s="11" t="s">
        <v>58</v>
      </c>
      <c r="C105" s="12">
        <v>420</v>
      </c>
      <c r="D105" s="12"/>
      <c r="E105" s="12">
        <f t="shared" si="3"/>
        <v>420</v>
      </c>
    </row>
    <row r="106" spans="1:5" ht="38.25">
      <c r="A106" s="16" t="s">
        <v>230</v>
      </c>
      <c r="B106" s="11" t="s">
        <v>120</v>
      </c>
      <c r="C106" s="12">
        <v>79.5</v>
      </c>
      <c r="D106" s="12"/>
      <c r="E106" s="12">
        <f t="shared" si="3"/>
        <v>79.5</v>
      </c>
    </row>
    <row r="107" spans="1:5" ht="38.25">
      <c r="A107" s="16" t="s">
        <v>231</v>
      </c>
      <c r="B107" s="11" t="s">
        <v>59</v>
      </c>
      <c r="C107" s="12">
        <f>2653.7+281.7</f>
        <v>2935.3999999999996</v>
      </c>
      <c r="D107" s="12"/>
      <c r="E107" s="12">
        <f t="shared" si="3"/>
        <v>2935.3999999999996</v>
      </c>
    </row>
    <row r="108" spans="1:5" ht="44.25" customHeight="1">
      <c r="A108" s="16" t="s">
        <v>298</v>
      </c>
      <c r="B108" s="11" t="s">
        <v>299</v>
      </c>
      <c r="C108" s="12"/>
      <c r="D108" s="12">
        <v>45</v>
      </c>
      <c r="E108" s="12">
        <f t="shared" si="3"/>
        <v>45</v>
      </c>
    </row>
    <row r="109" spans="1:5" ht="38.25">
      <c r="A109" s="16" t="s">
        <v>232</v>
      </c>
      <c r="B109" s="11" t="s">
        <v>60</v>
      </c>
      <c r="C109" s="12">
        <v>439</v>
      </c>
      <c r="D109" s="12"/>
      <c r="E109" s="12">
        <f t="shared" si="3"/>
        <v>439</v>
      </c>
    </row>
    <row r="110" spans="1:5" ht="63.75">
      <c r="A110" s="16" t="s">
        <v>233</v>
      </c>
      <c r="B110" s="11" t="s">
        <v>61</v>
      </c>
      <c r="C110" s="12">
        <v>17280</v>
      </c>
      <c r="D110" s="12"/>
      <c r="E110" s="12">
        <f t="shared" si="3"/>
        <v>17280</v>
      </c>
    </row>
    <row r="111" spans="1:5" ht="12.75">
      <c r="A111" s="16" t="s">
        <v>234</v>
      </c>
      <c r="B111" s="11" t="s">
        <v>62</v>
      </c>
      <c r="C111" s="12">
        <v>1595</v>
      </c>
      <c r="D111" s="12"/>
      <c r="E111" s="12">
        <f t="shared" si="3"/>
        <v>1595</v>
      </c>
    </row>
    <row r="112" spans="1:5" ht="87" customHeight="1">
      <c r="A112" s="16" t="s">
        <v>300</v>
      </c>
      <c r="B112" s="11" t="s">
        <v>305</v>
      </c>
      <c r="C112" s="12"/>
      <c r="D112" s="12">
        <v>69.39</v>
      </c>
      <c r="E112" s="12">
        <f t="shared" si="3"/>
        <v>69.39</v>
      </c>
    </row>
    <row r="113" spans="1:5" s="15" customFormat="1" ht="18.75" customHeight="1">
      <c r="A113" s="31" t="s">
        <v>235</v>
      </c>
      <c r="B113" s="13" t="s">
        <v>92</v>
      </c>
      <c r="C113" s="14">
        <f>SUM(C114:C118)</f>
        <v>31731.1</v>
      </c>
      <c r="D113" s="14">
        <f>SUM(D114:D119)</f>
        <v>123881.32</v>
      </c>
      <c r="E113" s="14">
        <f t="shared" si="3"/>
        <v>155612.42</v>
      </c>
    </row>
    <row r="114" spans="1:5" ht="38.25">
      <c r="A114" s="16" t="s">
        <v>236</v>
      </c>
      <c r="B114" s="11" t="s">
        <v>63</v>
      </c>
      <c r="C114" s="12">
        <v>17318</v>
      </c>
      <c r="D114" s="12"/>
      <c r="E114" s="12">
        <f t="shared" si="3"/>
        <v>17318</v>
      </c>
    </row>
    <row r="115" spans="1:5" ht="38.25">
      <c r="A115" s="16" t="s">
        <v>237</v>
      </c>
      <c r="B115" s="11" t="s">
        <v>64</v>
      </c>
      <c r="C115" s="12">
        <v>1312</v>
      </c>
      <c r="D115" s="12"/>
      <c r="E115" s="12">
        <f t="shared" si="3"/>
        <v>1312</v>
      </c>
    </row>
    <row r="116" spans="1:5" ht="73.5" customHeight="1">
      <c r="A116" s="16" t="s">
        <v>238</v>
      </c>
      <c r="B116" s="11" t="s">
        <v>301</v>
      </c>
      <c r="C116" s="12">
        <v>10000</v>
      </c>
      <c r="D116" s="12"/>
      <c r="E116" s="12">
        <f t="shared" si="3"/>
        <v>10000</v>
      </c>
    </row>
    <row r="117" spans="1:5" ht="57" customHeight="1">
      <c r="A117" s="16" t="s">
        <v>239</v>
      </c>
      <c r="B117" s="11" t="s">
        <v>65</v>
      </c>
      <c r="C117" s="12">
        <v>3065.1</v>
      </c>
      <c r="D117" s="12"/>
      <c r="E117" s="12">
        <f t="shared" si="3"/>
        <v>3065.1</v>
      </c>
    </row>
    <row r="118" spans="1:5" ht="60" customHeight="1">
      <c r="A118" s="16" t="s">
        <v>240</v>
      </c>
      <c r="B118" s="11" t="s">
        <v>66</v>
      </c>
      <c r="C118" s="12">
        <v>36</v>
      </c>
      <c r="D118" s="12"/>
      <c r="E118" s="12">
        <f t="shared" si="3"/>
        <v>36</v>
      </c>
    </row>
    <row r="119" spans="1:5" ht="30" customHeight="1">
      <c r="A119" s="16" t="s">
        <v>294</v>
      </c>
      <c r="B119" s="11" t="s">
        <v>295</v>
      </c>
      <c r="C119" s="12">
        <v>0</v>
      </c>
      <c r="D119" s="12">
        <v>123881.32</v>
      </c>
      <c r="E119" s="12">
        <f t="shared" si="3"/>
        <v>123881.32</v>
      </c>
    </row>
    <row r="120" spans="1:5" s="15" customFormat="1" ht="30.75" customHeight="1">
      <c r="A120" s="31" t="s">
        <v>241</v>
      </c>
      <c r="B120" s="13" t="s">
        <v>93</v>
      </c>
      <c r="C120" s="14">
        <f>C121+C152</f>
        <v>92051.40000000001</v>
      </c>
      <c r="D120" s="14">
        <f>D121+D152</f>
        <v>-364.2000000000001</v>
      </c>
      <c r="E120" s="14">
        <f t="shared" si="3"/>
        <v>91687.20000000001</v>
      </c>
    </row>
    <row r="121" spans="1:5" s="15" customFormat="1" ht="15.75" customHeight="1">
      <c r="A121" s="31" t="s">
        <v>242</v>
      </c>
      <c r="B121" s="13" t="s">
        <v>97</v>
      </c>
      <c r="C121" s="14">
        <f>C122+C149</f>
        <v>84087.6</v>
      </c>
      <c r="D121" s="14">
        <f>D122+D149</f>
        <v>-347.1000000000001</v>
      </c>
      <c r="E121" s="14">
        <f t="shared" si="3"/>
        <v>83740.5</v>
      </c>
    </row>
    <row r="122" spans="1:5" s="15" customFormat="1" ht="55.5" customHeight="1">
      <c r="A122" s="31" t="s">
        <v>243</v>
      </c>
      <c r="B122" s="13" t="s">
        <v>98</v>
      </c>
      <c r="C122" s="14">
        <f>C123+C135</f>
        <v>84025.6</v>
      </c>
      <c r="D122" s="14">
        <f>D123+D135</f>
        <v>-287.1000000000001</v>
      </c>
      <c r="E122" s="14">
        <f t="shared" si="3"/>
        <v>83738.5</v>
      </c>
    </row>
    <row r="123" spans="1:5" s="15" customFormat="1" ht="21" customHeight="1">
      <c r="A123" s="31" t="s">
        <v>244</v>
      </c>
      <c r="B123" s="21" t="s">
        <v>99</v>
      </c>
      <c r="C123" s="14">
        <f>SUM(C124:C134)</f>
        <v>12430.3</v>
      </c>
      <c r="D123" s="14">
        <f>SUM(D124:D134)</f>
        <v>0</v>
      </c>
      <c r="E123" s="14">
        <f t="shared" si="3"/>
        <v>12430.3</v>
      </c>
    </row>
    <row r="124" spans="1:5" ht="12.75">
      <c r="A124" s="16" t="s">
        <v>245</v>
      </c>
      <c r="B124" s="11" t="s">
        <v>121</v>
      </c>
      <c r="C124" s="12">
        <v>691.5</v>
      </c>
      <c r="D124" s="12">
        <v>0</v>
      </c>
      <c r="E124" s="12">
        <f t="shared" si="3"/>
        <v>691.5</v>
      </c>
    </row>
    <row r="125" spans="1:5" ht="12.75">
      <c r="A125" s="16" t="s">
        <v>246</v>
      </c>
      <c r="B125" s="11" t="s">
        <v>101</v>
      </c>
      <c r="C125" s="12">
        <v>29.3</v>
      </c>
      <c r="D125" s="12">
        <v>0</v>
      </c>
      <c r="E125" s="12">
        <f t="shared" si="3"/>
        <v>29.3</v>
      </c>
    </row>
    <row r="126" spans="1:5" ht="12.75">
      <c r="A126" s="16" t="s">
        <v>247</v>
      </c>
      <c r="B126" s="11" t="s">
        <v>122</v>
      </c>
      <c r="C126" s="12">
        <v>128.7</v>
      </c>
      <c r="D126" s="12">
        <v>0</v>
      </c>
      <c r="E126" s="12">
        <f t="shared" si="3"/>
        <v>128.7</v>
      </c>
    </row>
    <row r="127" spans="1:5" ht="12.75">
      <c r="A127" s="16" t="s">
        <v>248</v>
      </c>
      <c r="B127" s="11" t="s">
        <v>123</v>
      </c>
      <c r="C127" s="12">
        <v>33.6</v>
      </c>
      <c r="D127" s="12">
        <v>0</v>
      </c>
      <c r="E127" s="12">
        <f t="shared" si="3"/>
        <v>33.6</v>
      </c>
    </row>
    <row r="128" spans="1:5" ht="25.5">
      <c r="A128" s="16" t="s">
        <v>248</v>
      </c>
      <c r="B128" s="11" t="s">
        <v>124</v>
      </c>
      <c r="C128" s="12">
        <v>105.8</v>
      </c>
      <c r="D128" s="12">
        <v>0</v>
      </c>
      <c r="E128" s="12">
        <f aca="true" t="shared" si="4" ref="E128:E159">C128+D128</f>
        <v>105.8</v>
      </c>
    </row>
    <row r="129" spans="1:5" ht="12.75">
      <c r="A129" s="16" t="s">
        <v>249</v>
      </c>
      <c r="B129" s="11" t="s">
        <v>127</v>
      </c>
      <c r="C129" s="12">
        <v>50.4</v>
      </c>
      <c r="D129" s="12">
        <v>0</v>
      </c>
      <c r="E129" s="12">
        <f t="shared" si="4"/>
        <v>50.4</v>
      </c>
    </row>
    <row r="130" spans="1:5" ht="12.75">
      <c r="A130" s="16" t="s">
        <v>250</v>
      </c>
      <c r="B130" s="11" t="s">
        <v>128</v>
      </c>
      <c r="C130" s="12">
        <v>78</v>
      </c>
      <c r="D130" s="12">
        <v>0</v>
      </c>
      <c r="E130" s="12">
        <f t="shared" si="4"/>
        <v>78</v>
      </c>
    </row>
    <row r="131" spans="1:5" ht="12.75">
      <c r="A131" s="16" t="s">
        <v>251</v>
      </c>
      <c r="B131" s="11" t="s">
        <v>129</v>
      </c>
      <c r="C131" s="12">
        <v>79.7</v>
      </c>
      <c r="D131" s="12">
        <v>0</v>
      </c>
      <c r="E131" s="12">
        <f t="shared" si="4"/>
        <v>79.7</v>
      </c>
    </row>
    <row r="132" spans="1:5" ht="12.75">
      <c r="A132" s="16" t="s">
        <v>252</v>
      </c>
      <c r="B132" s="11" t="s">
        <v>130</v>
      </c>
      <c r="C132" s="12">
        <v>3851.4</v>
      </c>
      <c r="D132" s="12">
        <v>0</v>
      </c>
      <c r="E132" s="12">
        <f t="shared" si="4"/>
        <v>3851.4</v>
      </c>
    </row>
    <row r="133" spans="1:5" ht="12.75">
      <c r="A133" s="16" t="s">
        <v>253</v>
      </c>
      <c r="B133" s="11" t="s">
        <v>131</v>
      </c>
      <c r="C133" s="12">
        <v>2321.5</v>
      </c>
      <c r="D133" s="12">
        <v>0</v>
      </c>
      <c r="E133" s="12">
        <f t="shared" si="4"/>
        <v>2321.5</v>
      </c>
    </row>
    <row r="134" spans="1:5" ht="12.75">
      <c r="A134" s="16" t="s">
        <v>254</v>
      </c>
      <c r="B134" s="11" t="s">
        <v>132</v>
      </c>
      <c r="C134" s="12">
        <v>5060.4</v>
      </c>
      <c r="D134" s="12">
        <v>0</v>
      </c>
      <c r="E134" s="12">
        <f t="shared" si="4"/>
        <v>5060.4</v>
      </c>
    </row>
    <row r="135" spans="1:5" s="15" customFormat="1" ht="17.25" customHeight="1">
      <c r="A135" s="31" t="s">
        <v>255</v>
      </c>
      <c r="B135" s="13" t="s">
        <v>100</v>
      </c>
      <c r="C135" s="14">
        <f>SUM(C136:C148)</f>
        <v>71595.3</v>
      </c>
      <c r="D135" s="14">
        <f>SUM(D136:D148)</f>
        <v>-287.1000000000001</v>
      </c>
      <c r="E135" s="14">
        <f t="shared" si="4"/>
        <v>71308.2</v>
      </c>
    </row>
    <row r="136" spans="1:5" ht="12.75">
      <c r="A136" s="16" t="s">
        <v>256</v>
      </c>
      <c r="B136" s="11" t="s">
        <v>121</v>
      </c>
      <c r="C136" s="12">
        <v>53554.3</v>
      </c>
      <c r="D136" s="12">
        <v>187.2</v>
      </c>
      <c r="E136" s="12">
        <f t="shared" si="4"/>
        <v>53741.5</v>
      </c>
    </row>
    <row r="137" spans="1:5" ht="12.75">
      <c r="A137" s="16" t="s">
        <v>257</v>
      </c>
      <c r="B137" s="11" t="s">
        <v>101</v>
      </c>
      <c r="C137" s="12">
        <v>733.9</v>
      </c>
      <c r="D137" s="12">
        <v>-733.9</v>
      </c>
      <c r="E137" s="12">
        <f t="shared" si="4"/>
        <v>0</v>
      </c>
    </row>
    <row r="138" spans="1:5" ht="12.75">
      <c r="A138" s="16" t="s">
        <v>258</v>
      </c>
      <c r="B138" s="11" t="s">
        <v>125</v>
      </c>
      <c r="C138" s="12">
        <v>552</v>
      </c>
      <c r="D138" s="12">
        <v>0</v>
      </c>
      <c r="E138" s="12">
        <f t="shared" si="4"/>
        <v>552</v>
      </c>
    </row>
    <row r="139" spans="1:5" ht="12.75">
      <c r="A139" s="16" t="s">
        <v>259</v>
      </c>
      <c r="B139" s="11" t="s">
        <v>131</v>
      </c>
      <c r="C139" s="12">
        <v>1</v>
      </c>
      <c r="D139" s="12">
        <v>0</v>
      </c>
      <c r="E139" s="12">
        <f t="shared" si="4"/>
        <v>1</v>
      </c>
    </row>
    <row r="140" spans="1:5" ht="12.75">
      <c r="A140" s="16" t="s">
        <v>260</v>
      </c>
      <c r="B140" s="11" t="s">
        <v>132</v>
      </c>
      <c r="C140" s="12">
        <v>208.1</v>
      </c>
      <c r="D140" s="12">
        <v>0</v>
      </c>
      <c r="E140" s="12">
        <f t="shared" si="4"/>
        <v>208.1</v>
      </c>
    </row>
    <row r="141" spans="1:5" ht="12.75">
      <c r="A141" s="16" t="s">
        <v>261</v>
      </c>
      <c r="B141" s="11" t="s">
        <v>138</v>
      </c>
      <c r="C141" s="12">
        <v>171.2</v>
      </c>
      <c r="D141" s="12">
        <v>0</v>
      </c>
      <c r="E141" s="12">
        <f t="shared" si="4"/>
        <v>171.2</v>
      </c>
    </row>
    <row r="142" spans="1:5" ht="12.75">
      <c r="A142" s="16" t="s">
        <v>262</v>
      </c>
      <c r="B142" s="11" t="s">
        <v>133</v>
      </c>
      <c r="C142" s="12">
        <v>150</v>
      </c>
      <c r="D142" s="12">
        <v>2.8</v>
      </c>
      <c r="E142" s="12">
        <f t="shared" si="4"/>
        <v>152.8</v>
      </c>
    </row>
    <row r="143" spans="1:5" ht="12.75">
      <c r="A143" s="16" t="s">
        <v>263</v>
      </c>
      <c r="B143" s="11" t="s">
        <v>134</v>
      </c>
      <c r="C143" s="12">
        <v>130</v>
      </c>
      <c r="D143" s="12">
        <v>40</v>
      </c>
      <c r="E143" s="12">
        <f t="shared" si="4"/>
        <v>170</v>
      </c>
    </row>
    <row r="144" spans="1:5" ht="12.75">
      <c r="A144" s="16" t="s">
        <v>264</v>
      </c>
      <c r="B144" s="11" t="s">
        <v>135</v>
      </c>
      <c r="C144" s="12">
        <v>700</v>
      </c>
      <c r="D144" s="12">
        <v>0</v>
      </c>
      <c r="E144" s="12">
        <f t="shared" si="4"/>
        <v>700</v>
      </c>
    </row>
    <row r="145" spans="1:5" ht="12.75">
      <c r="A145" s="16" t="s">
        <v>265</v>
      </c>
      <c r="B145" s="11" t="s">
        <v>139</v>
      </c>
      <c r="C145" s="12">
        <v>2950</v>
      </c>
      <c r="D145" s="12">
        <v>102</v>
      </c>
      <c r="E145" s="12">
        <f t="shared" si="4"/>
        <v>3052</v>
      </c>
    </row>
    <row r="146" spans="1:5" ht="12.75">
      <c r="A146" s="16" t="s">
        <v>266</v>
      </c>
      <c r="B146" s="11" t="s">
        <v>136</v>
      </c>
      <c r="C146" s="12">
        <v>1586</v>
      </c>
      <c r="D146" s="12">
        <v>0</v>
      </c>
      <c r="E146" s="12">
        <f t="shared" si="4"/>
        <v>1586</v>
      </c>
    </row>
    <row r="147" spans="1:5" ht="12.75">
      <c r="A147" s="16" t="s">
        <v>267</v>
      </c>
      <c r="B147" s="11" t="s">
        <v>140</v>
      </c>
      <c r="C147" s="12">
        <v>2680.8</v>
      </c>
      <c r="D147" s="12">
        <v>114.8</v>
      </c>
      <c r="E147" s="12">
        <f t="shared" si="4"/>
        <v>2795.6000000000004</v>
      </c>
    </row>
    <row r="148" spans="1:5" ht="12.75">
      <c r="A148" s="16" t="s">
        <v>268</v>
      </c>
      <c r="B148" s="11" t="s">
        <v>137</v>
      </c>
      <c r="C148" s="12">
        <v>8178</v>
      </c>
      <c r="D148" s="12">
        <v>0</v>
      </c>
      <c r="E148" s="12">
        <f t="shared" si="4"/>
        <v>8178</v>
      </c>
    </row>
    <row r="149" spans="1:5" s="15" customFormat="1" ht="38.25">
      <c r="A149" s="31" t="s">
        <v>269</v>
      </c>
      <c r="B149" s="13" t="s">
        <v>67</v>
      </c>
      <c r="C149" s="14">
        <f>SUM(C150:C151)</f>
        <v>62</v>
      </c>
      <c r="D149" s="14">
        <f>SUM(D150:D151)</f>
        <v>-60</v>
      </c>
      <c r="E149" s="14">
        <f t="shared" si="4"/>
        <v>2</v>
      </c>
    </row>
    <row r="150" spans="1:5" ht="12.75">
      <c r="A150" s="16" t="s">
        <v>270</v>
      </c>
      <c r="B150" s="11" t="s">
        <v>121</v>
      </c>
      <c r="C150" s="12">
        <v>60</v>
      </c>
      <c r="D150" s="12">
        <v>-60</v>
      </c>
      <c r="E150" s="12">
        <f t="shared" si="4"/>
        <v>0</v>
      </c>
    </row>
    <row r="151" spans="1:5" ht="12.75">
      <c r="A151" s="16" t="s">
        <v>271</v>
      </c>
      <c r="B151" s="11" t="s">
        <v>141</v>
      </c>
      <c r="C151" s="12">
        <v>2</v>
      </c>
      <c r="D151" s="12">
        <v>0</v>
      </c>
      <c r="E151" s="12">
        <f t="shared" si="4"/>
        <v>2</v>
      </c>
    </row>
    <row r="152" spans="1:5" ht="38.25">
      <c r="A152" s="31" t="s">
        <v>272</v>
      </c>
      <c r="B152" s="13" t="s">
        <v>102</v>
      </c>
      <c r="C152" s="14">
        <f>C153+C162</f>
        <v>7963.799999999999</v>
      </c>
      <c r="D152" s="14">
        <f>D153+D162</f>
        <v>-17.1</v>
      </c>
      <c r="E152" s="14">
        <f t="shared" si="4"/>
        <v>7946.699999999999</v>
      </c>
    </row>
    <row r="153" spans="1:5" ht="51">
      <c r="A153" s="31" t="s">
        <v>273</v>
      </c>
      <c r="B153" s="13" t="s">
        <v>68</v>
      </c>
      <c r="C153" s="14">
        <f>SUM(C154:C161)</f>
        <v>2536.4</v>
      </c>
      <c r="D153" s="14">
        <f>SUM(D154:D161)</f>
        <v>0</v>
      </c>
      <c r="E153" s="14">
        <f t="shared" si="4"/>
        <v>2536.4</v>
      </c>
    </row>
    <row r="154" spans="1:5" ht="12.75">
      <c r="A154" s="16" t="s">
        <v>274</v>
      </c>
      <c r="B154" s="11" t="s">
        <v>121</v>
      </c>
      <c r="C154" s="12">
        <v>1339.9</v>
      </c>
      <c r="D154" s="12">
        <v>0</v>
      </c>
      <c r="E154" s="12">
        <f t="shared" si="4"/>
        <v>1339.9</v>
      </c>
    </row>
    <row r="155" spans="1:5" ht="12.75">
      <c r="A155" s="16" t="s">
        <v>275</v>
      </c>
      <c r="B155" s="11" t="s">
        <v>101</v>
      </c>
      <c r="C155" s="12">
        <v>69.3</v>
      </c>
      <c r="D155" s="12">
        <v>0</v>
      </c>
      <c r="E155" s="12">
        <f t="shared" si="4"/>
        <v>69.3</v>
      </c>
    </row>
    <row r="156" spans="1:5" ht="12.75">
      <c r="A156" s="16" t="s">
        <v>276</v>
      </c>
      <c r="B156" s="11" t="s">
        <v>122</v>
      </c>
      <c r="C156" s="12">
        <v>304.9</v>
      </c>
      <c r="D156" s="12">
        <v>0</v>
      </c>
      <c r="E156" s="12">
        <f t="shared" si="4"/>
        <v>304.9</v>
      </c>
    </row>
    <row r="157" spans="1:5" ht="12.75">
      <c r="A157" s="16" t="s">
        <v>277</v>
      </c>
      <c r="B157" s="11" t="s">
        <v>123</v>
      </c>
      <c r="C157" s="12">
        <v>79.6</v>
      </c>
      <c r="D157" s="12">
        <v>0</v>
      </c>
      <c r="E157" s="12">
        <f t="shared" si="4"/>
        <v>79.6</v>
      </c>
    </row>
    <row r="158" spans="1:5" ht="25.5">
      <c r="A158" s="16" t="s">
        <v>278</v>
      </c>
      <c r="B158" s="11" t="s">
        <v>126</v>
      </c>
      <c r="C158" s="12">
        <v>212.6</v>
      </c>
      <c r="D158" s="12">
        <v>0</v>
      </c>
      <c r="E158" s="12">
        <f t="shared" si="4"/>
        <v>212.6</v>
      </c>
    </row>
    <row r="159" spans="1:5" ht="12.75">
      <c r="A159" s="16" t="s">
        <v>279</v>
      </c>
      <c r="B159" s="11" t="s">
        <v>127</v>
      </c>
      <c r="C159" s="12">
        <v>119.3</v>
      </c>
      <c r="D159" s="12">
        <v>0</v>
      </c>
      <c r="E159" s="12">
        <f t="shared" si="4"/>
        <v>119.3</v>
      </c>
    </row>
    <row r="160" spans="1:5" ht="12.75">
      <c r="A160" s="16" t="s">
        <v>280</v>
      </c>
      <c r="B160" s="11" t="s">
        <v>128</v>
      </c>
      <c r="C160" s="12">
        <v>184.8</v>
      </c>
      <c r="D160" s="12">
        <v>0</v>
      </c>
      <c r="E160" s="12">
        <f aca="true" t="shared" si="5" ref="E160:E169">C160+D160</f>
        <v>184.8</v>
      </c>
    </row>
    <row r="161" spans="1:5" ht="12.75">
      <c r="A161" s="16" t="s">
        <v>281</v>
      </c>
      <c r="B161" s="11" t="s">
        <v>129</v>
      </c>
      <c r="C161" s="12">
        <v>226</v>
      </c>
      <c r="D161" s="12">
        <v>0</v>
      </c>
      <c r="E161" s="12">
        <f t="shared" si="5"/>
        <v>226</v>
      </c>
    </row>
    <row r="162" spans="1:5" ht="41.25" customHeight="1">
      <c r="A162" s="31" t="s">
        <v>282</v>
      </c>
      <c r="B162" s="13" t="s">
        <v>69</v>
      </c>
      <c r="C162" s="14">
        <f>SUM(C163:C169)</f>
        <v>5427.4</v>
      </c>
      <c r="D162" s="14">
        <f>SUM(D163:D169)</f>
        <v>-17.1</v>
      </c>
      <c r="E162" s="14">
        <f t="shared" si="5"/>
        <v>5410.299999999999</v>
      </c>
    </row>
    <row r="163" spans="1:5" ht="12.75">
      <c r="A163" s="16" t="s">
        <v>283</v>
      </c>
      <c r="B163" s="11" t="s">
        <v>121</v>
      </c>
      <c r="C163" s="12">
        <v>3713.3</v>
      </c>
      <c r="D163" s="12">
        <v>-35.7</v>
      </c>
      <c r="E163" s="12">
        <f t="shared" si="5"/>
        <v>3677.6000000000004</v>
      </c>
    </row>
    <row r="164" spans="1:5" ht="12.75">
      <c r="A164" s="16" t="s">
        <v>284</v>
      </c>
      <c r="B164" s="11" t="s">
        <v>123</v>
      </c>
      <c r="C164" s="12">
        <v>865.7</v>
      </c>
      <c r="D164" s="12">
        <v>0</v>
      </c>
      <c r="E164" s="12">
        <f t="shared" si="5"/>
        <v>865.7</v>
      </c>
    </row>
    <row r="165" spans="1:5" ht="25.5">
      <c r="A165" s="16" t="s">
        <v>285</v>
      </c>
      <c r="B165" s="11" t="s">
        <v>124</v>
      </c>
      <c r="C165" s="12">
        <v>440</v>
      </c>
      <c r="D165" s="12">
        <v>0</v>
      </c>
      <c r="E165" s="12">
        <f t="shared" si="5"/>
        <v>440</v>
      </c>
    </row>
    <row r="166" spans="1:5" ht="12.75">
      <c r="A166" s="16" t="s">
        <v>286</v>
      </c>
      <c r="B166" s="11" t="s">
        <v>128</v>
      </c>
      <c r="C166" s="12">
        <v>32.4</v>
      </c>
      <c r="D166" s="12">
        <v>0</v>
      </c>
      <c r="E166" s="12">
        <f t="shared" si="5"/>
        <v>32.4</v>
      </c>
    </row>
    <row r="167" spans="1:5" ht="12.75">
      <c r="A167" s="16" t="s">
        <v>287</v>
      </c>
      <c r="B167" s="11" t="s">
        <v>138</v>
      </c>
      <c r="C167" s="12">
        <v>10</v>
      </c>
      <c r="D167" s="12">
        <v>0</v>
      </c>
      <c r="E167" s="12">
        <f t="shared" si="5"/>
        <v>10</v>
      </c>
    </row>
    <row r="168" spans="1:5" ht="12.75">
      <c r="A168" s="16" t="s">
        <v>288</v>
      </c>
      <c r="B168" s="11" t="s">
        <v>139</v>
      </c>
      <c r="C168" s="12">
        <v>300</v>
      </c>
      <c r="D168" s="12">
        <v>0</v>
      </c>
      <c r="E168" s="12">
        <f t="shared" si="5"/>
        <v>300</v>
      </c>
    </row>
    <row r="169" spans="1:5" ht="12.75">
      <c r="A169" s="16" t="s">
        <v>289</v>
      </c>
      <c r="B169" s="11" t="s">
        <v>140</v>
      </c>
      <c r="C169" s="12">
        <v>66</v>
      </c>
      <c r="D169" s="12">
        <v>18.6</v>
      </c>
      <c r="E169" s="12">
        <f t="shared" si="5"/>
        <v>84.6</v>
      </c>
    </row>
    <row r="170" spans="1:5" ht="15" customHeight="1">
      <c r="A170" s="43" t="s">
        <v>103</v>
      </c>
      <c r="B170" s="44"/>
      <c r="C170" s="14">
        <f>C120+C68+C9</f>
        <v>2766910.32</v>
      </c>
      <c r="D170" s="14">
        <f>D120+D68+D9</f>
        <v>146235.78</v>
      </c>
      <c r="E170" s="14">
        <f>E120+E68+E9</f>
        <v>2913146.1</v>
      </c>
    </row>
    <row r="171" spans="1:5" ht="15" customHeight="1">
      <c r="A171" s="43" t="s">
        <v>104</v>
      </c>
      <c r="B171" s="44"/>
      <c r="C171" s="14">
        <f>C9+C120</f>
        <v>854748.9200000002</v>
      </c>
      <c r="D171" s="14">
        <f>D9+D120</f>
        <v>26118.4</v>
      </c>
      <c r="E171" s="14">
        <f>E9+E120</f>
        <v>880867.32</v>
      </c>
    </row>
    <row r="172" spans="1:5" ht="18" customHeight="1">
      <c r="A172" s="43" t="s">
        <v>105</v>
      </c>
      <c r="B172" s="44"/>
      <c r="C172" s="14">
        <f>C9</f>
        <v>762697.5200000001</v>
      </c>
      <c r="D172" s="14">
        <f>D9</f>
        <v>26482.6</v>
      </c>
      <c r="E172" s="14">
        <f>E9</f>
        <v>789180.12</v>
      </c>
    </row>
    <row r="173" spans="2:5" ht="12.75">
      <c r="B173" s="6"/>
      <c r="C173" s="6"/>
      <c r="D173" s="6"/>
      <c r="E173" s="40"/>
    </row>
    <row r="174" spans="2:5" ht="12.75">
      <c r="B174" s="6"/>
      <c r="C174" s="6"/>
      <c r="D174" s="6"/>
      <c r="E174" s="6"/>
    </row>
    <row r="175" spans="2:5" ht="12.75">
      <c r="B175" s="6"/>
      <c r="C175" s="6"/>
      <c r="D175" s="6"/>
      <c r="E175" s="6"/>
    </row>
    <row r="176" spans="2:5" ht="12.75">
      <c r="B176" s="6"/>
      <c r="C176" s="6"/>
      <c r="D176" s="6"/>
      <c r="E176" s="6"/>
    </row>
    <row r="177" spans="2:5" ht="12.75">
      <c r="B177" s="6"/>
      <c r="C177" s="6"/>
      <c r="D177" s="6"/>
      <c r="E177" s="6"/>
    </row>
    <row r="178" spans="2:5" ht="12.75">
      <c r="B178" s="6"/>
      <c r="C178" s="6"/>
      <c r="D178" s="6"/>
      <c r="E178" s="6"/>
    </row>
    <row r="179" spans="2:5" ht="12.75">
      <c r="B179" s="6"/>
      <c r="C179" s="6"/>
      <c r="D179" s="6"/>
      <c r="E179" s="6"/>
    </row>
    <row r="180" spans="2:5" ht="12.75">
      <c r="B180" s="6"/>
      <c r="C180" s="6"/>
      <c r="D180" s="6"/>
      <c r="E180" s="6"/>
    </row>
    <row r="181" spans="2:5" ht="12.75">
      <c r="B181" s="6"/>
      <c r="C181" s="6"/>
      <c r="D181" s="6"/>
      <c r="E181" s="6"/>
    </row>
    <row r="182" spans="2:5" ht="12.75">
      <c r="B182" s="6"/>
      <c r="C182" s="6"/>
      <c r="D182" s="6"/>
      <c r="E182" s="6"/>
    </row>
    <row r="183" spans="2:5" ht="12.75">
      <c r="B183" s="6"/>
      <c r="C183" s="6"/>
      <c r="D183" s="6"/>
      <c r="E183" s="6"/>
    </row>
    <row r="184" spans="2:5" ht="12.75">
      <c r="B184" s="6"/>
      <c r="C184" s="6"/>
      <c r="D184" s="6"/>
      <c r="E184" s="6"/>
    </row>
    <row r="185" spans="2:5" ht="12.75">
      <c r="B185" s="6"/>
      <c r="C185" s="6"/>
      <c r="D185" s="6"/>
      <c r="E185" s="6"/>
    </row>
    <row r="186" spans="2:5" ht="12.75">
      <c r="B186" s="6"/>
      <c r="C186" s="6"/>
      <c r="D186" s="6"/>
      <c r="E186" s="6"/>
    </row>
    <row r="187" spans="2:5" ht="12.75">
      <c r="B187" s="6"/>
      <c r="C187" s="6"/>
      <c r="D187" s="6"/>
      <c r="E187" s="6"/>
    </row>
    <row r="188" spans="2:5" ht="12.75">
      <c r="B188" s="6"/>
      <c r="C188" s="6"/>
      <c r="D188" s="6"/>
      <c r="E188" s="6"/>
    </row>
    <row r="189" spans="2:5" ht="12.75">
      <c r="B189" s="6"/>
      <c r="C189" s="6"/>
      <c r="D189" s="6"/>
      <c r="E189" s="6"/>
    </row>
    <row r="190" spans="2:5" ht="12.75">
      <c r="B190" s="6"/>
      <c r="C190" s="6"/>
      <c r="D190" s="6"/>
      <c r="E190" s="6"/>
    </row>
    <row r="191" spans="2:5" ht="12.75">
      <c r="B191" s="6"/>
      <c r="C191" s="6"/>
      <c r="D191" s="6"/>
      <c r="E191" s="6"/>
    </row>
    <row r="192" spans="2:5" ht="12.75">
      <c r="B192" s="6"/>
      <c r="C192" s="6"/>
      <c r="D192" s="6"/>
      <c r="E192" s="6"/>
    </row>
    <row r="193" spans="2:5" ht="12.75">
      <c r="B193" s="6"/>
      <c r="C193" s="6"/>
      <c r="D193" s="6"/>
      <c r="E193" s="6"/>
    </row>
    <row r="194" spans="2:5" ht="12.75">
      <c r="B194" s="6"/>
      <c r="C194" s="6"/>
      <c r="D194" s="6"/>
      <c r="E194" s="6"/>
    </row>
    <row r="195" spans="1:5" ht="12.75">
      <c r="A195" s="6" t="s">
        <v>290</v>
      </c>
      <c r="B195" s="6"/>
      <c r="C195" s="6"/>
      <c r="D195" s="6"/>
      <c r="E195" s="6"/>
    </row>
    <row r="197" ht="12.75">
      <c r="A197" s="6" t="s">
        <v>291</v>
      </c>
    </row>
  </sheetData>
  <mergeCells count="4">
    <mergeCell ref="A170:B170"/>
    <mergeCell ref="A171:B171"/>
    <mergeCell ref="A172:B172"/>
    <mergeCell ref="B4:C4"/>
  </mergeCells>
  <printOptions/>
  <pageMargins left="0.984251968503937" right="0.35433070866141736" top="0.6692913385826772" bottom="0.6692913385826772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2008-05-16T04:16:09Z</cp:lastPrinted>
  <dcterms:created xsi:type="dcterms:W3CDTF">2005-12-28T19:43:42Z</dcterms:created>
  <dcterms:modified xsi:type="dcterms:W3CDTF">2008-05-21T05:29:20Z</dcterms:modified>
  <cp:category/>
  <cp:version/>
  <cp:contentType/>
  <cp:contentStatus/>
</cp:coreProperties>
</file>