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20 год" sheetId="1" r:id="rId1"/>
  </sheets>
  <definedNames>
    <definedName name="_xlnm.Print_Titles" localSheetId="0">'2020 год'!$11:$11</definedName>
    <definedName name="_xlnm.Print_Area" localSheetId="0">'2020 год'!$A$1:$J$66</definedName>
  </definedNames>
  <calcPr fullCalcOnLoad="1" fullPrecision="0"/>
</workbook>
</file>

<file path=xl/comments1.xml><?xml version="1.0" encoding="utf-8"?>
<comments xmlns="http://schemas.openxmlformats.org/spreadsheetml/2006/main">
  <authors>
    <author>Chesnokova</author>
  </authors>
  <commentList>
    <comment ref="G9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31.10.16 - НВ сказала ставить как в приложении по оценке 2016, а не план</t>
        </r>
      </text>
    </comment>
    <comment ref="G14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15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18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21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</commentList>
</comments>
</file>

<file path=xl/sharedStrings.xml><?xml version="1.0" encoding="utf-8"?>
<sst xmlns="http://schemas.openxmlformats.org/spreadsheetml/2006/main" count="71" uniqueCount="66">
  <si>
    <t>(тыс.руб.)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</si>
  <si>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</si>
  <si>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</si>
  <si>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</si>
  <si>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</si>
  <si>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</si>
  <si>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</si>
  <si>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</si>
  <si>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</si>
  <si>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</si>
  <si>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</si>
  <si>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</si>
  <si>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</si>
  <si>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</si>
  <si>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</si>
  <si>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</si>
  <si>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</si>
  <si>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</si>
  <si>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</si>
  <si>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</si>
  <si>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</si>
  <si>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</si>
  <si>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</si>
  <si>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</si>
  <si>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</si>
  <si>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</si>
  <si>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</si>
  <si>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</si>
  <si>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</si>
  <si>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>1.5.</t>
  </si>
  <si>
    <t>Оценка 2017</t>
  </si>
  <si>
    <t>1.6.</t>
  </si>
  <si>
    <t>2.3.</t>
  </si>
  <si>
    <t>денежные срредства, поступающие в бюджет от уплаты неустоек (штрафов, пеней), а так же от возмещения убытков заказчика, взысканных в утановленном порядке в связи с нарушением условий контракта, договорв, финансируемых за счет средств дорожного фонда или в связи с уклоненем от заключения таких контрактов, договорв; денежные средства внесенные в качестве обеспечения заявки на участие в конкурсе или аукционе в случае уклонения от заключения контракта</t>
  </si>
  <si>
    <t>межбюджетные трансферты и субсидии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</si>
  <si>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100%, за ПДД</t>
  </si>
  <si>
    <t>к Решению Думы ЗАТО Северск</t>
  </si>
  <si>
    <t>77 38 86</t>
  </si>
  <si>
    <t>77 23 83</t>
  </si>
  <si>
    <t>подпрограмма "Повышение безопасности дорожного движения на территории ЗАТО Северск"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</si>
  <si>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</si>
  <si>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>УЖКХ ТиС</t>
  </si>
  <si>
    <t>УКС Администрации ЗАТО Северск</t>
  </si>
  <si>
    <t>основное мероприятие: участие в региональном проекте "Дорожная сеть"</t>
  </si>
  <si>
    <t>УВГТ Администрации ЗАТО Северск</t>
  </si>
  <si>
    <t>ведомственная целевая программа "Содержание и ремонт улично-дорожной сети внегородских территорий ЗАТО Северск"</t>
  </si>
  <si>
    <t>Жиянова Наталия Валентиновна</t>
  </si>
  <si>
    <t>Чеснокова Елена Викторовна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</si>
  <si>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</si>
  <si>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 xml:space="preserve">ведомственная целевая программа "Капитальный ремонт и ремонт объектов улично-дорожной сети" </t>
  </si>
  <si>
    <t>2.4.</t>
  </si>
  <si>
    <t xml:space="preserve">строительство внутриквартального проезда в микрорайоне № 10 с бульваром </t>
  </si>
  <si>
    <t>расходы за счет средств резервного фонда Администрации ЗАТО Северск по предупреждению, ликвидации чрезвычайных ситуаций и последствий стихийных бедствий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</si>
  <si>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благоустройства"_МБЭУ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</si>
  <si>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Северск"_МБЭУ</t>
  </si>
  <si>
    <t xml:space="preserve"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области"_МБЭУ </t>
  </si>
  <si>
    <t>Приложение 14</t>
  </si>
  <si>
    <t xml:space="preserve">Утверждено </t>
  </si>
  <si>
    <t xml:space="preserve">Исполнено </t>
  </si>
  <si>
    <t>Процент исполнения</t>
  </si>
  <si>
    <t>Наименование</t>
  </si>
  <si>
    <t>(%)</t>
  </si>
  <si>
    <t xml:space="preserve">№ </t>
  </si>
  <si>
    <t>строительство пешеходного тротуара от жилого дома по ул.Царевского, 4 
до здания по ул.Ленина, 88 в г. Северске</t>
  </si>
  <si>
    <t>Отчет об исполнении муниципального дорожного фонда за счет средств бюджета
 ЗАТО Северск за 2020 год</t>
  </si>
  <si>
    <r>
      <t>от_</t>
    </r>
    <r>
      <rPr>
        <u val="single"/>
        <sz val="12"/>
        <rFont val="Times New Roman"/>
        <family val="1"/>
      </rPr>
      <t>29.04.2021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12/1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</si>
</sst>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4" fontId="9" fillId="25" borderId="10" xfId="0" applyNumberFormat="1" applyFont="1" applyFill="1" applyBorder="1" applyAlignment="1" applyProtection="1">
      <alignment vertical="center" wrapText="1"/>
      <protection/>
    </xf>
    <xf numFmtId="4" fontId="3" fillId="25" borderId="10" xfId="0" applyNumberFormat="1" applyFont="1" applyFill="1" applyBorder="1" applyAlignment="1" applyProtection="1">
      <alignment vertical="center" wrapText="1"/>
      <protection/>
    </xf>
    <xf numFmtId="172" fontId="3" fillId="25" borderId="10" xfId="0" applyNumberFormat="1" applyFont="1" applyFill="1" applyBorder="1" applyAlignment="1" applyProtection="1">
      <alignment vertical="center" wrapText="1"/>
      <protection/>
    </xf>
    <xf numFmtId="172" fontId="45" fillId="25" borderId="10" xfId="0" applyNumberFormat="1" applyFont="1" applyFill="1" applyBorder="1" applyAlignment="1" applyProtection="1">
      <alignment vertical="center" wrapText="1"/>
      <protection/>
    </xf>
    <xf numFmtId="4" fontId="9" fillId="25" borderId="0" xfId="0" applyNumberFormat="1" applyFont="1" applyFill="1" applyBorder="1" applyAlignment="1" applyProtection="1">
      <alignment vertical="center" wrapText="1"/>
      <protection/>
    </xf>
    <xf numFmtId="0" fontId="2" fillId="25" borderId="0" xfId="0" applyFont="1" applyFill="1" applyAlignment="1">
      <alignment horizontal="center"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" fillId="25" borderId="0" xfId="0" applyFont="1" applyFill="1" applyBorder="1" applyAlignment="1">
      <alignment vertical="center"/>
    </xf>
    <xf numFmtId="4" fontId="3" fillId="26" borderId="10" xfId="0" applyNumberFormat="1" applyFont="1" applyFill="1" applyBorder="1" applyAlignment="1" applyProtection="1">
      <alignment vertical="center" wrapText="1"/>
      <protection/>
    </xf>
    <xf numFmtId="4" fontId="12" fillId="25" borderId="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74" fontId="1" fillId="25" borderId="0" xfId="0" applyNumberFormat="1" applyFont="1" applyFill="1" applyAlignment="1">
      <alignment vertical="top"/>
    </xf>
    <xf numFmtId="173" fontId="1" fillId="0" borderId="0" xfId="53" applyNumberFormat="1" applyFont="1" applyFill="1" applyBorder="1" applyAlignment="1" applyProtection="1">
      <alignment horizontal="left" vertical="center"/>
      <protection/>
    </xf>
    <xf numFmtId="173" fontId="1" fillId="0" borderId="0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5" borderId="13" xfId="0" applyNumberFormat="1" applyFont="1" applyFill="1" applyBorder="1" applyAlignment="1">
      <alignment horizontal="left" vertical="center" wrapText="1" shrinkToFit="1"/>
    </xf>
    <xf numFmtId="0" fontId="1" fillId="25" borderId="14" xfId="0" applyNumberFormat="1" applyFont="1" applyFill="1" applyBorder="1" applyAlignment="1">
      <alignment horizontal="left" vertical="center" wrapText="1" shrinkToFit="1"/>
    </xf>
    <xf numFmtId="0" fontId="1" fillId="25" borderId="15" xfId="0" applyNumberFormat="1" applyFont="1" applyFill="1" applyBorder="1" applyAlignment="1">
      <alignment horizontal="left" vertical="center" wrapText="1" shrinkToFit="1"/>
    </xf>
    <xf numFmtId="46" fontId="1" fillId="25" borderId="13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25" borderId="13" xfId="0" applyNumberFormat="1" applyFont="1" applyFill="1" applyBorder="1" applyAlignment="1">
      <alignment horizontal="left" vertical="center"/>
    </xf>
    <xf numFmtId="49" fontId="1" fillId="25" borderId="14" xfId="0" applyNumberFormat="1" applyFont="1" applyFill="1" applyBorder="1" applyAlignment="1">
      <alignment horizontal="left" vertical="center"/>
    </xf>
    <xf numFmtId="49" fontId="1" fillId="25" borderId="15" xfId="0" applyNumberFormat="1" applyFont="1" applyFill="1" applyBorder="1" applyAlignment="1">
      <alignment horizontal="left" vertical="center"/>
    </xf>
    <xf numFmtId="0" fontId="1" fillId="25" borderId="13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5" borderId="15" xfId="0" applyFont="1" applyFill="1" applyBorder="1" applyAlignment="1">
      <alignment horizontal="left" vertical="center" wrapText="1"/>
    </xf>
    <xf numFmtId="0" fontId="0" fillId="25" borderId="14" xfId="0" applyFill="1" applyBorder="1" applyAlignment="1">
      <alignment horizontal="left" vertical="center" wrapText="1"/>
    </xf>
    <xf numFmtId="0" fontId="0" fillId="25" borderId="15" xfId="0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 shrinkToFit="1"/>
    </xf>
    <xf numFmtId="0" fontId="1" fillId="25" borderId="13" xfId="0" applyNumberFormat="1" applyFont="1" applyFill="1" applyBorder="1" applyAlignment="1">
      <alignment horizontal="left" vertical="center" wrapText="1"/>
    </xf>
    <xf numFmtId="0" fontId="1" fillId="25" borderId="14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Normal="85" zoomScaleSheetLayoutView="100" zoomScalePageLayoutView="0" workbookViewId="0" topLeftCell="A2">
      <selection activeCell="H4" sqref="H4"/>
    </sheetView>
  </sheetViews>
  <sheetFormatPr defaultColWidth="8.8515625" defaultRowHeight="12.75"/>
  <cols>
    <col min="1" max="1" width="5.421875" style="3" customWidth="1"/>
    <col min="2" max="2" width="6.28125" style="4" customWidth="1"/>
    <col min="3" max="3" width="8.421875" style="1" customWidth="1"/>
    <col min="4" max="4" width="26.28125" style="1" customWidth="1"/>
    <col min="5" max="5" width="8.7109375" style="1" customWidth="1"/>
    <col min="6" max="6" width="27.8515625" style="1" customWidth="1"/>
    <col min="7" max="7" width="15.140625" style="3" hidden="1" customWidth="1"/>
    <col min="8" max="8" width="14.28125" style="3" customWidth="1"/>
    <col min="9" max="9" width="14.140625" style="26" customWidth="1"/>
    <col min="10" max="10" width="12.8515625" style="3" customWidth="1"/>
    <col min="11" max="11" width="8.8515625" style="3" customWidth="1"/>
    <col min="12" max="12" width="9.28125" style="3" bestFit="1" customWidth="1"/>
    <col min="13" max="13" width="9.00390625" style="3" customWidth="1"/>
    <col min="14" max="16384" width="8.8515625" style="3" customWidth="1"/>
  </cols>
  <sheetData>
    <row r="1" spans="2:10" ht="15" customHeight="1" hidden="1">
      <c r="B1" s="9"/>
      <c r="C1" s="9"/>
      <c r="D1" s="9"/>
      <c r="E1" s="9"/>
      <c r="F1" s="9"/>
      <c r="G1" s="9"/>
      <c r="H1" s="9"/>
      <c r="I1" s="22"/>
      <c r="J1" s="9"/>
    </row>
    <row r="2" spans="2:10" ht="15" customHeight="1">
      <c r="B2" s="9"/>
      <c r="C2" s="9"/>
      <c r="D2" s="9"/>
      <c r="E2" s="9"/>
      <c r="F2" s="9"/>
      <c r="G2" s="9"/>
      <c r="H2" s="30" t="s">
        <v>56</v>
      </c>
      <c r="I2" s="22"/>
      <c r="J2" s="9"/>
    </row>
    <row r="3" spans="2:10" ht="15" customHeight="1">
      <c r="B3" s="9"/>
      <c r="C3" s="9"/>
      <c r="D3" s="9"/>
      <c r="E3" s="9"/>
      <c r="F3" s="9"/>
      <c r="G3" s="9"/>
      <c r="H3" s="31" t="s">
        <v>36</v>
      </c>
      <c r="I3" s="22"/>
      <c r="J3" s="9"/>
    </row>
    <row r="4" spans="2:10" ht="15" customHeight="1">
      <c r="B4" s="9"/>
      <c r="C4" s="9"/>
      <c r="D4" s="9"/>
      <c r="E4" s="9"/>
      <c r="F4" s="9"/>
      <c r="G4" s="9"/>
      <c r="H4" s="31" t="s">
        <v>65</v>
      </c>
      <c r="I4" s="22"/>
      <c r="J4" s="9"/>
    </row>
    <row r="5" spans="2:10" ht="26.25" customHeight="1">
      <c r="B5" s="9"/>
      <c r="C5" s="9"/>
      <c r="D5" s="9"/>
      <c r="E5" s="9"/>
      <c r="F5" s="9"/>
      <c r="G5" s="9"/>
      <c r="H5" s="31"/>
      <c r="I5" s="22"/>
      <c r="J5" s="9"/>
    </row>
    <row r="6" spans="1:10" ht="15" customHeight="1">
      <c r="A6" s="38" t="s">
        <v>64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35.2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8:10" ht="15.75">
      <c r="H8" s="23"/>
      <c r="I8" s="23"/>
      <c r="J8" s="5"/>
    </row>
    <row r="9" spans="1:10" ht="53.25" customHeight="1">
      <c r="A9" s="58" t="s">
        <v>62</v>
      </c>
      <c r="B9" s="57" t="s">
        <v>60</v>
      </c>
      <c r="C9" s="57"/>
      <c r="D9" s="57"/>
      <c r="E9" s="57"/>
      <c r="F9" s="57"/>
      <c r="G9" s="14" t="s">
        <v>30</v>
      </c>
      <c r="H9" s="15" t="s">
        <v>57</v>
      </c>
      <c r="I9" s="16" t="s">
        <v>58</v>
      </c>
      <c r="J9" s="16" t="s">
        <v>59</v>
      </c>
    </row>
    <row r="10" spans="1:10" ht="17.25" customHeight="1">
      <c r="A10" s="58"/>
      <c r="B10" s="57"/>
      <c r="C10" s="57"/>
      <c r="D10" s="57"/>
      <c r="E10" s="57"/>
      <c r="F10" s="57"/>
      <c r="G10" s="14"/>
      <c r="H10" s="55" t="s">
        <v>0</v>
      </c>
      <c r="I10" s="56"/>
      <c r="J10" s="16" t="s">
        <v>61</v>
      </c>
    </row>
    <row r="11" spans="1:10" ht="16.5" customHeight="1">
      <c r="A11" s="33">
        <v>1</v>
      </c>
      <c r="B11" s="59">
        <v>2</v>
      </c>
      <c r="C11" s="60"/>
      <c r="D11" s="60"/>
      <c r="E11" s="60"/>
      <c r="F11" s="61"/>
      <c r="G11" s="2">
        <v>3</v>
      </c>
      <c r="H11" s="2">
        <v>3</v>
      </c>
      <c r="I11" s="24">
        <v>4</v>
      </c>
      <c r="J11" s="2">
        <v>5</v>
      </c>
    </row>
    <row r="12" spans="1:10" ht="16.5" customHeight="1">
      <c r="A12" s="13" t="s">
        <v>15</v>
      </c>
      <c r="B12" s="48" t="s">
        <v>16</v>
      </c>
      <c r="C12" s="48"/>
      <c r="D12" s="48"/>
      <c r="E12" s="48"/>
      <c r="F12" s="48"/>
      <c r="G12" s="27">
        <f>SUM(G13:G21)</f>
        <v>86538.6</v>
      </c>
      <c r="H12" s="18">
        <f>SUM(H13:H22)</f>
        <v>125663.76</v>
      </c>
      <c r="I12" s="18">
        <f>SUM(I13:I22)</f>
        <v>125764.38</v>
      </c>
      <c r="J12" s="19">
        <f aca="true" t="shared" si="0" ref="J12:J17">I12/H12*100</f>
        <v>100.1</v>
      </c>
    </row>
    <row r="13" spans="1:10" ht="84" customHeight="1">
      <c r="A13" s="13" t="s">
        <v>7</v>
      </c>
      <c r="B13" s="62" t="s">
        <v>23</v>
      </c>
      <c r="C13" s="63"/>
      <c r="D13" s="63"/>
      <c r="E13" s="63"/>
      <c r="F13" s="64"/>
      <c r="G13" s="27">
        <v>209.4</v>
      </c>
      <c r="H13" s="18">
        <v>107.2</v>
      </c>
      <c r="I13" s="18">
        <v>140.8</v>
      </c>
      <c r="J13" s="19">
        <f t="shared" si="0"/>
        <v>131.3</v>
      </c>
    </row>
    <row r="14" spans="1:10" ht="87" customHeight="1">
      <c r="A14" s="13" t="s">
        <v>8</v>
      </c>
      <c r="B14" s="65" t="s">
        <v>24</v>
      </c>
      <c r="C14" s="65"/>
      <c r="D14" s="65"/>
      <c r="E14" s="65"/>
      <c r="F14" s="65"/>
      <c r="G14" s="27">
        <f>89105.38/2</f>
        <v>44552.69</v>
      </c>
      <c r="H14" s="18">
        <f>9411.87/2</f>
        <v>4705.94</v>
      </c>
      <c r="I14" s="18">
        <f>9382.93/2</f>
        <v>4691.47</v>
      </c>
      <c r="J14" s="19">
        <f t="shared" si="0"/>
        <v>99.7</v>
      </c>
    </row>
    <row r="15" spans="1:10" ht="70.5" customHeight="1">
      <c r="A15" s="13" t="s">
        <v>9</v>
      </c>
      <c r="B15" s="66" t="s">
        <v>25</v>
      </c>
      <c r="C15" s="67"/>
      <c r="D15" s="67"/>
      <c r="E15" s="67"/>
      <c r="F15" s="68"/>
      <c r="G15" s="27">
        <v>900</v>
      </c>
      <c r="H15" s="18">
        <v>973.29</v>
      </c>
      <c r="I15" s="18">
        <v>1110.48</v>
      </c>
      <c r="J15" s="19">
        <f t="shared" si="0"/>
        <v>114.1</v>
      </c>
    </row>
    <row r="16" spans="1:10" ht="58.5" customHeight="1" hidden="1">
      <c r="A16" s="13" t="s">
        <v>10</v>
      </c>
      <c r="B16" s="43" t="s">
        <v>35</v>
      </c>
      <c r="C16" s="44"/>
      <c r="D16" s="44"/>
      <c r="E16" s="44"/>
      <c r="F16" s="45"/>
      <c r="G16" s="27">
        <v>0</v>
      </c>
      <c r="H16" s="18">
        <v>0</v>
      </c>
      <c r="I16" s="18"/>
      <c r="J16" s="19" t="e">
        <f t="shared" si="0"/>
        <v>#DIV/0!</v>
      </c>
    </row>
    <row r="17" spans="1:10" ht="86.25" customHeight="1">
      <c r="A17" s="13" t="s">
        <v>10</v>
      </c>
      <c r="B17" s="50" t="s">
        <v>26</v>
      </c>
      <c r="C17" s="51"/>
      <c r="D17" s="51"/>
      <c r="E17" s="51"/>
      <c r="F17" s="52"/>
      <c r="G17" s="27">
        <v>16564.99</v>
      </c>
      <c r="H17" s="18">
        <v>1184.65</v>
      </c>
      <c r="I17" s="18">
        <v>1183.81</v>
      </c>
      <c r="J17" s="19">
        <f t="shared" si="0"/>
        <v>99.9</v>
      </c>
    </row>
    <row r="18" spans="1:10" ht="33" customHeight="1" hidden="1">
      <c r="A18" s="13" t="s">
        <v>12</v>
      </c>
      <c r="B18" s="43" t="s">
        <v>27</v>
      </c>
      <c r="C18" s="44"/>
      <c r="D18" s="44"/>
      <c r="E18" s="44"/>
      <c r="F18" s="45"/>
      <c r="G18" s="27">
        <v>2700</v>
      </c>
      <c r="H18" s="18">
        <v>0</v>
      </c>
      <c r="I18" s="18"/>
      <c r="J18" s="19" t="e">
        <f aca="true" t="shared" si="1" ref="J18:J32">I18/H18*100</f>
        <v>#DIV/0!</v>
      </c>
    </row>
    <row r="19" spans="1:10" ht="132" customHeight="1">
      <c r="A19" s="13" t="s">
        <v>11</v>
      </c>
      <c r="B19" s="43" t="s">
        <v>34</v>
      </c>
      <c r="C19" s="44"/>
      <c r="D19" s="44"/>
      <c r="E19" s="44"/>
      <c r="F19" s="45"/>
      <c r="G19" s="27">
        <v>9243.7</v>
      </c>
      <c r="H19" s="18">
        <v>110000</v>
      </c>
      <c r="I19" s="18">
        <f>30000+80000</f>
        <v>110000</v>
      </c>
      <c r="J19" s="19">
        <f t="shared" si="1"/>
        <v>100</v>
      </c>
    </row>
    <row r="20" spans="1:11" ht="37.5" customHeight="1" hidden="1">
      <c r="A20" s="13" t="s">
        <v>14</v>
      </c>
      <c r="B20" s="43" t="s">
        <v>20</v>
      </c>
      <c r="C20" s="44"/>
      <c r="D20" s="44"/>
      <c r="E20" s="44"/>
      <c r="F20" s="45"/>
      <c r="G20" s="27">
        <v>1268.82</v>
      </c>
      <c r="H20" s="18">
        <v>0</v>
      </c>
      <c r="I20" s="18"/>
      <c r="J20" s="20" t="e">
        <f t="shared" si="1"/>
        <v>#DIV/0!</v>
      </c>
      <c r="K20" s="28"/>
    </row>
    <row r="21" spans="1:10" ht="81.75" customHeight="1">
      <c r="A21" s="13" t="s">
        <v>12</v>
      </c>
      <c r="B21" s="43" t="s">
        <v>22</v>
      </c>
      <c r="C21" s="44"/>
      <c r="D21" s="44"/>
      <c r="E21" s="44"/>
      <c r="F21" s="45"/>
      <c r="G21" s="27">
        <v>11099</v>
      </c>
      <c r="H21" s="18">
        <v>8692.68</v>
      </c>
      <c r="I21" s="18">
        <v>8533.32</v>
      </c>
      <c r="J21" s="19">
        <f t="shared" si="1"/>
        <v>98.2</v>
      </c>
    </row>
    <row r="22" spans="1:10" ht="120.75" customHeight="1">
      <c r="A22" s="13" t="s">
        <v>13</v>
      </c>
      <c r="B22" s="43" t="s">
        <v>33</v>
      </c>
      <c r="C22" s="46"/>
      <c r="D22" s="46"/>
      <c r="E22" s="46"/>
      <c r="F22" s="47"/>
      <c r="G22" s="27"/>
      <c r="H22" s="18">
        <v>0</v>
      </c>
      <c r="I22" s="18">
        <v>104.5</v>
      </c>
      <c r="J22" s="20" t="e">
        <f t="shared" si="1"/>
        <v>#DIV/0!</v>
      </c>
    </row>
    <row r="23" spans="1:10" ht="18" customHeight="1">
      <c r="A23" s="13" t="s">
        <v>17</v>
      </c>
      <c r="B23" s="48" t="s">
        <v>18</v>
      </c>
      <c r="C23" s="48"/>
      <c r="D23" s="48"/>
      <c r="E23" s="48"/>
      <c r="F23" s="48"/>
      <c r="G23" s="18">
        <f>G24+G31+G36</f>
        <v>38268.81</v>
      </c>
      <c r="H23" s="18">
        <f>H24+H31+H36</f>
        <v>341747.44</v>
      </c>
      <c r="I23" s="18">
        <f>I24+I31+I36</f>
        <v>340783.24</v>
      </c>
      <c r="J23" s="19">
        <f t="shared" si="1"/>
        <v>99.7</v>
      </c>
    </row>
    <row r="24" spans="1:12" ht="15.75">
      <c r="A24" s="13" t="s">
        <v>7</v>
      </c>
      <c r="B24" s="49" t="s">
        <v>41</v>
      </c>
      <c r="C24" s="49"/>
      <c r="D24" s="49"/>
      <c r="E24" s="49"/>
      <c r="F24" s="49"/>
      <c r="G24" s="18">
        <f>SUM(G25:G28)</f>
        <v>0</v>
      </c>
      <c r="H24" s="18">
        <f>H25+H26+H27+H28+H29+H30</f>
        <v>168956.06</v>
      </c>
      <c r="I24" s="18">
        <f>I25+I26+I27+I28+I29+I30</f>
        <v>168934.45</v>
      </c>
      <c r="J24" s="19">
        <f t="shared" si="1"/>
        <v>100</v>
      </c>
      <c r="L24" s="32"/>
    </row>
    <row r="25" spans="1:12" ht="40.5" customHeight="1">
      <c r="A25" s="24" t="s">
        <v>1</v>
      </c>
      <c r="B25" s="49" t="s">
        <v>39</v>
      </c>
      <c r="C25" s="49"/>
      <c r="D25" s="49"/>
      <c r="E25" s="49"/>
      <c r="F25" s="49"/>
      <c r="G25" s="27"/>
      <c r="H25" s="18">
        <v>6902</v>
      </c>
      <c r="I25" s="18">
        <v>6901.16</v>
      </c>
      <c r="J25" s="19">
        <f t="shared" si="1"/>
        <v>100</v>
      </c>
      <c r="L25" s="32"/>
    </row>
    <row r="26" spans="1:12" ht="60" customHeight="1">
      <c r="A26" s="24" t="s">
        <v>2</v>
      </c>
      <c r="B26" s="49" t="s">
        <v>54</v>
      </c>
      <c r="C26" s="49"/>
      <c r="D26" s="49"/>
      <c r="E26" s="49"/>
      <c r="F26" s="49"/>
      <c r="G26" s="27"/>
      <c r="H26" s="18">
        <v>1685.44</v>
      </c>
      <c r="I26" s="18">
        <v>1685.44</v>
      </c>
      <c r="J26" s="19">
        <f t="shared" si="1"/>
        <v>100</v>
      </c>
      <c r="L26" s="32"/>
    </row>
    <row r="27" spans="1:12" ht="51.75" customHeight="1">
      <c r="A27" s="24" t="s">
        <v>3</v>
      </c>
      <c r="B27" s="49" t="s">
        <v>40</v>
      </c>
      <c r="C27" s="49"/>
      <c r="D27" s="49"/>
      <c r="E27" s="49"/>
      <c r="F27" s="49"/>
      <c r="G27" s="27"/>
      <c r="H27" s="18">
        <v>21928.83</v>
      </c>
      <c r="I27" s="18">
        <v>21908.07</v>
      </c>
      <c r="J27" s="19">
        <f t="shared" si="1"/>
        <v>99.9</v>
      </c>
      <c r="L27" s="32"/>
    </row>
    <row r="28" spans="1:12" ht="67.5" customHeight="1">
      <c r="A28" s="24" t="s">
        <v>28</v>
      </c>
      <c r="B28" s="53" t="s">
        <v>55</v>
      </c>
      <c r="C28" s="53"/>
      <c r="D28" s="53"/>
      <c r="E28" s="53"/>
      <c r="F28" s="53"/>
      <c r="G28" s="27"/>
      <c r="H28" s="18">
        <v>1761.73</v>
      </c>
      <c r="I28" s="18">
        <v>1761.73</v>
      </c>
      <c r="J28" s="19">
        <f t="shared" si="1"/>
        <v>100</v>
      </c>
      <c r="L28" s="32"/>
    </row>
    <row r="29" spans="1:12" ht="57" customHeight="1">
      <c r="A29" s="24" t="s">
        <v>29</v>
      </c>
      <c r="B29" s="49" t="s">
        <v>53</v>
      </c>
      <c r="C29" s="49"/>
      <c r="D29" s="49"/>
      <c r="E29" s="49"/>
      <c r="F29" s="49"/>
      <c r="G29" s="27"/>
      <c r="H29" s="18">
        <v>135824.93</v>
      </c>
      <c r="I29" s="18">
        <v>135824.92</v>
      </c>
      <c r="J29" s="19">
        <f t="shared" si="1"/>
        <v>100</v>
      </c>
      <c r="L29" s="32"/>
    </row>
    <row r="30" spans="1:12" ht="55.5" customHeight="1">
      <c r="A30" s="24" t="s">
        <v>31</v>
      </c>
      <c r="B30" s="37" t="s">
        <v>52</v>
      </c>
      <c r="C30" s="35"/>
      <c r="D30" s="35"/>
      <c r="E30" s="35"/>
      <c r="F30" s="36"/>
      <c r="G30" s="27"/>
      <c r="H30" s="18">
        <v>853.13</v>
      </c>
      <c r="I30" s="18">
        <v>853.13</v>
      </c>
      <c r="J30" s="19">
        <f>I30/H30*100</f>
        <v>100</v>
      </c>
      <c r="L30" s="32"/>
    </row>
    <row r="31" spans="1:12" ht="15.75">
      <c r="A31" s="24" t="s">
        <v>8</v>
      </c>
      <c r="B31" s="34" t="s">
        <v>42</v>
      </c>
      <c r="C31" s="35"/>
      <c r="D31" s="35"/>
      <c r="E31" s="35"/>
      <c r="F31" s="36"/>
      <c r="G31" s="18">
        <f>SUM(G32:G34)</f>
        <v>19345.93</v>
      </c>
      <c r="H31" s="18">
        <f>SUM(H32:H35)</f>
        <v>161086.29</v>
      </c>
      <c r="I31" s="18">
        <f>SUM(I32:I35)</f>
        <v>160259.8</v>
      </c>
      <c r="J31" s="19">
        <f t="shared" si="1"/>
        <v>99.5</v>
      </c>
      <c r="L31" s="32"/>
    </row>
    <row r="32" spans="1:12" s="8" customFormat="1" ht="40.5" customHeight="1">
      <c r="A32" s="24" t="s">
        <v>4</v>
      </c>
      <c r="B32" s="34" t="s">
        <v>49</v>
      </c>
      <c r="C32" s="35"/>
      <c r="D32" s="35"/>
      <c r="E32" s="35"/>
      <c r="F32" s="36"/>
      <c r="G32" s="27">
        <v>10100.75</v>
      </c>
      <c r="H32" s="18">
        <v>870.57</v>
      </c>
      <c r="I32" s="18">
        <v>44.08</v>
      </c>
      <c r="J32" s="19">
        <f t="shared" si="1"/>
        <v>5.1</v>
      </c>
      <c r="L32" s="32"/>
    </row>
    <row r="33" spans="1:12" s="8" customFormat="1" ht="26.25" customHeight="1">
      <c r="A33" s="24" t="s">
        <v>5</v>
      </c>
      <c r="B33" s="34" t="s">
        <v>43</v>
      </c>
      <c r="C33" s="35"/>
      <c r="D33" s="35"/>
      <c r="E33" s="35"/>
      <c r="F33" s="36"/>
      <c r="G33" s="27"/>
      <c r="H33" s="18">
        <v>160000</v>
      </c>
      <c r="I33" s="18">
        <v>160000</v>
      </c>
      <c r="J33" s="19">
        <f aca="true" t="shared" si="2" ref="J33:J39">I33/H33*100</f>
        <v>100</v>
      </c>
      <c r="L33" s="32"/>
    </row>
    <row r="34" spans="1:12" s="8" customFormat="1" ht="37.5" customHeight="1">
      <c r="A34" s="24" t="s">
        <v>32</v>
      </c>
      <c r="B34" s="34" t="s">
        <v>63</v>
      </c>
      <c r="C34" s="35"/>
      <c r="D34" s="35"/>
      <c r="E34" s="35"/>
      <c r="F34" s="36"/>
      <c r="G34" s="27">
        <v>9245.18</v>
      </c>
      <c r="H34" s="18">
        <v>165.72</v>
      </c>
      <c r="I34" s="18">
        <v>165.72</v>
      </c>
      <c r="J34" s="19">
        <f t="shared" si="2"/>
        <v>100</v>
      </c>
      <c r="L34" s="32"/>
    </row>
    <row r="35" spans="1:12" s="8" customFormat="1" ht="24" customHeight="1">
      <c r="A35" s="24" t="s">
        <v>50</v>
      </c>
      <c r="B35" s="34" t="s">
        <v>51</v>
      </c>
      <c r="C35" s="35"/>
      <c r="D35" s="35"/>
      <c r="E35" s="35"/>
      <c r="F35" s="36"/>
      <c r="G35" s="27">
        <v>9245.18</v>
      </c>
      <c r="H35" s="18">
        <v>50</v>
      </c>
      <c r="I35" s="18">
        <v>50</v>
      </c>
      <c r="J35" s="19">
        <f>I35/H35*100</f>
        <v>100</v>
      </c>
      <c r="L35" s="32"/>
    </row>
    <row r="36" spans="1:12" ht="21" customHeight="1">
      <c r="A36" s="24" t="s">
        <v>9</v>
      </c>
      <c r="B36" s="34" t="s">
        <v>44</v>
      </c>
      <c r="C36" s="35"/>
      <c r="D36" s="35"/>
      <c r="E36" s="35"/>
      <c r="F36" s="36"/>
      <c r="G36" s="27">
        <f>G37+G38</f>
        <v>18922.88</v>
      </c>
      <c r="H36" s="18">
        <f>H37+H38</f>
        <v>11705.09</v>
      </c>
      <c r="I36" s="18">
        <f>I37+I38</f>
        <v>11588.99</v>
      </c>
      <c r="J36" s="19">
        <f t="shared" si="2"/>
        <v>99</v>
      </c>
      <c r="L36" s="32"/>
    </row>
    <row r="37" spans="1:12" ht="51" customHeight="1">
      <c r="A37" s="24" t="s">
        <v>6</v>
      </c>
      <c r="B37" s="34" t="s">
        <v>48</v>
      </c>
      <c r="C37" s="35"/>
      <c r="D37" s="35"/>
      <c r="E37" s="35"/>
      <c r="F37" s="36"/>
      <c r="G37" s="27">
        <v>1650.55</v>
      </c>
      <c r="H37" s="18">
        <v>1952.58</v>
      </c>
      <c r="I37" s="18">
        <v>1837.96</v>
      </c>
      <c r="J37" s="19">
        <f t="shared" si="2"/>
        <v>94.1</v>
      </c>
      <c r="L37" s="32"/>
    </row>
    <row r="38" spans="1:12" ht="37.5" customHeight="1">
      <c r="A38" s="24" t="s">
        <v>21</v>
      </c>
      <c r="B38" s="34" t="s">
        <v>45</v>
      </c>
      <c r="C38" s="35"/>
      <c r="D38" s="35"/>
      <c r="E38" s="35"/>
      <c r="F38" s="36"/>
      <c r="G38" s="27">
        <v>17272.33</v>
      </c>
      <c r="H38" s="18">
        <v>9752.51</v>
      </c>
      <c r="I38" s="18">
        <v>9751.03</v>
      </c>
      <c r="J38" s="19">
        <f t="shared" si="2"/>
        <v>100</v>
      </c>
      <c r="L38" s="32"/>
    </row>
    <row r="39" spans="1:12" s="6" customFormat="1" ht="15.75">
      <c r="A39" s="29"/>
      <c r="B39" s="40" t="s">
        <v>19</v>
      </c>
      <c r="C39" s="41"/>
      <c r="D39" s="41"/>
      <c r="E39" s="41"/>
      <c r="F39" s="42"/>
      <c r="G39" s="17">
        <f>G23-G12</f>
        <v>-48269.79</v>
      </c>
      <c r="H39" s="18">
        <f>H23-H12</f>
        <v>216083.68</v>
      </c>
      <c r="I39" s="18">
        <f>I23-I12</f>
        <v>215018.86</v>
      </c>
      <c r="J39" s="19">
        <f t="shared" si="2"/>
        <v>99.5</v>
      </c>
      <c r="L39" s="32"/>
    </row>
    <row r="40" spans="1:10" s="6" customFormat="1" ht="15.75">
      <c r="A40" s="11"/>
      <c r="B40" s="4"/>
      <c r="C40" s="4"/>
      <c r="D40" s="4"/>
      <c r="E40" s="4"/>
      <c r="F40" s="4"/>
      <c r="G40" s="12"/>
      <c r="H40" s="21"/>
      <c r="I40" s="21"/>
      <c r="J40" s="12"/>
    </row>
    <row r="41" spans="1:10" s="6" customFormat="1" ht="15.75">
      <c r="A41" s="11"/>
      <c r="B41" s="4"/>
      <c r="C41" s="4"/>
      <c r="D41" s="4"/>
      <c r="E41" s="4"/>
      <c r="F41" s="4"/>
      <c r="G41" s="12"/>
      <c r="H41" s="12"/>
      <c r="I41" s="21"/>
      <c r="J41" s="12"/>
    </row>
    <row r="42" spans="1:10" s="6" customFormat="1" ht="15.75">
      <c r="A42" s="11"/>
      <c r="B42" s="4"/>
      <c r="C42" s="4"/>
      <c r="D42" s="4"/>
      <c r="E42" s="4"/>
      <c r="F42" s="4"/>
      <c r="G42" s="12"/>
      <c r="H42" s="12"/>
      <c r="I42" s="21"/>
      <c r="J42" s="12"/>
    </row>
    <row r="43" spans="2:10" s="6" customFormat="1" ht="15.75">
      <c r="B43" s="4"/>
      <c r="C43" s="4"/>
      <c r="D43" s="4"/>
      <c r="E43" s="4"/>
      <c r="F43" s="4"/>
      <c r="G43" s="12"/>
      <c r="H43" s="12"/>
      <c r="I43" s="21"/>
      <c r="J43" s="12"/>
    </row>
    <row r="44" spans="2:10" s="6" customFormat="1" ht="15.75">
      <c r="B44" s="4"/>
      <c r="C44" s="4"/>
      <c r="D44" s="4"/>
      <c r="E44" s="4"/>
      <c r="F44" s="4"/>
      <c r="G44" s="12"/>
      <c r="H44" s="12"/>
      <c r="I44" s="21"/>
      <c r="J44" s="12"/>
    </row>
    <row r="45" spans="2:10" s="6" customFormat="1" ht="15.75">
      <c r="B45" s="4"/>
      <c r="C45" s="4"/>
      <c r="D45" s="4"/>
      <c r="E45" s="4"/>
      <c r="F45" s="4"/>
      <c r="G45" s="12"/>
      <c r="H45" s="12"/>
      <c r="I45" s="21"/>
      <c r="J45" s="12"/>
    </row>
    <row r="46" spans="2:10" s="6" customFormat="1" ht="15.75">
      <c r="B46" s="4"/>
      <c r="C46" s="4"/>
      <c r="D46" s="4"/>
      <c r="E46" s="4"/>
      <c r="F46" s="4"/>
      <c r="G46" s="12"/>
      <c r="H46" s="12"/>
      <c r="I46" s="21"/>
      <c r="J46" s="12"/>
    </row>
    <row r="47" spans="1:10" s="6" customFormat="1" ht="15.75">
      <c r="A47" s="11"/>
      <c r="B47" s="4"/>
      <c r="C47" s="4"/>
      <c r="D47" s="4"/>
      <c r="E47" s="4"/>
      <c r="F47" s="4"/>
      <c r="G47" s="12"/>
      <c r="H47" s="12"/>
      <c r="I47" s="21"/>
      <c r="J47" s="12"/>
    </row>
    <row r="48" spans="2:10" s="6" customFormat="1" ht="15.75">
      <c r="B48" s="4"/>
      <c r="C48" s="4"/>
      <c r="D48" s="4"/>
      <c r="E48" s="4"/>
      <c r="F48" s="4"/>
      <c r="G48" s="12"/>
      <c r="H48" s="12"/>
      <c r="I48" s="21"/>
      <c r="J48" s="12"/>
    </row>
    <row r="49" spans="2:10" s="6" customFormat="1" ht="15.75">
      <c r="B49" s="4"/>
      <c r="C49" s="4"/>
      <c r="D49" s="4"/>
      <c r="E49" s="4"/>
      <c r="F49" s="4"/>
      <c r="G49" s="12"/>
      <c r="H49" s="12"/>
      <c r="I49" s="21"/>
      <c r="J49" s="12"/>
    </row>
    <row r="50" spans="2:10" s="6" customFormat="1" ht="15.75">
      <c r="B50" s="4"/>
      <c r="C50" s="4"/>
      <c r="D50" s="4"/>
      <c r="E50" s="4"/>
      <c r="F50" s="4"/>
      <c r="G50" s="12"/>
      <c r="H50" s="12"/>
      <c r="I50" s="21"/>
      <c r="J50" s="12"/>
    </row>
    <row r="51" spans="2:10" s="6" customFormat="1" ht="15.75">
      <c r="B51" s="4"/>
      <c r="C51" s="4"/>
      <c r="D51" s="4"/>
      <c r="E51" s="4"/>
      <c r="F51" s="4"/>
      <c r="G51" s="12"/>
      <c r="H51" s="12"/>
      <c r="I51" s="21"/>
      <c r="J51" s="12"/>
    </row>
    <row r="52" spans="2:10" s="6" customFormat="1" ht="15.75">
      <c r="B52" s="4"/>
      <c r="C52" s="4"/>
      <c r="D52" s="4"/>
      <c r="E52" s="4"/>
      <c r="F52" s="4"/>
      <c r="G52" s="12"/>
      <c r="H52" s="12"/>
      <c r="I52" s="21"/>
      <c r="J52" s="12"/>
    </row>
    <row r="53" spans="2:10" s="6" customFormat="1" ht="15.75">
      <c r="B53" s="4"/>
      <c r="C53" s="4"/>
      <c r="D53" s="4"/>
      <c r="E53" s="4"/>
      <c r="F53" s="4"/>
      <c r="G53" s="12"/>
      <c r="H53" s="12"/>
      <c r="I53" s="21"/>
      <c r="J53" s="12"/>
    </row>
    <row r="54" spans="2:10" s="6" customFormat="1" ht="15.75">
      <c r="B54" s="4"/>
      <c r="C54" s="4"/>
      <c r="D54" s="4"/>
      <c r="E54" s="4"/>
      <c r="F54" s="4"/>
      <c r="G54" s="12"/>
      <c r="H54" s="12"/>
      <c r="I54" s="21"/>
      <c r="J54" s="12"/>
    </row>
    <row r="55" spans="2:10" s="6" customFormat="1" ht="15.75">
      <c r="B55" s="4"/>
      <c r="C55" s="4"/>
      <c r="D55" s="4"/>
      <c r="E55" s="4"/>
      <c r="F55" s="4"/>
      <c r="G55" s="12"/>
      <c r="H55" s="12"/>
      <c r="I55" s="21"/>
      <c r="J55" s="12"/>
    </row>
    <row r="56" spans="1:10" s="6" customFormat="1" ht="15.75">
      <c r="A56" s="11"/>
      <c r="B56" s="4"/>
      <c r="C56" s="4"/>
      <c r="D56" s="4"/>
      <c r="E56" s="4"/>
      <c r="F56" s="4"/>
      <c r="G56" s="12"/>
      <c r="H56" s="12"/>
      <c r="I56" s="21"/>
      <c r="J56" s="12"/>
    </row>
    <row r="57" spans="1:10" s="6" customFormat="1" ht="15.75">
      <c r="A57" s="11"/>
      <c r="B57" s="4"/>
      <c r="C57" s="4"/>
      <c r="D57" s="4"/>
      <c r="E57" s="4"/>
      <c r="F57" s="4"/>
      <c r="G57" s="12"/>
      <c r="H57" s="12"/>
      <c r="I57" s="21"/>
      <c r="J57" s="12"/>
    </row>
    <row r="58" spans="1:10" s="6" customFormat="1" ht="15.75">
      <c r="A58" s="11"/>
      <c r="B58" s="4"/>
      <c r="C58" s="4"/>
      <c r="D58" s="4"/>
      <c r="E58" s="4"/>
      <c r="F58" s="4"/>
      <c r="G58" s="12"/>
      <c r="H58" s="12"/>
      <c r="I58" s="21"/>
      <c r="J58" s="12"/>
    </row>
    <row r="59" spans="1:10" s="6" customFormat="1" ht="15.75">
      <c r="A59" s="11"/>
      <c r="B59" s="4"/>
      <c r="C59" s="4"/>
      <c r="D59" s="4"/>
      <c r="E59" s="4"/>
      <c r="F59" s="4"/>
      <c r="G59" s="12"/>
      <c r="H59" s="12"/>
      <c r="I59" s="21"/>
      <c r="J59" s="12"/>
    </row>
    <row r="60" spans="1:10" s="6" customFormat="1" ht="15.75">
      <c r="A60" s="11"/>
      <c r="B60" s="4"/>
      <c r="C60" s="4"/>
      <c r="D60" s="4"/>
      <c r="E60" s="4"/>
      <c r="F60" s="4"/>
      <c r="G60" s="12"/>
      <c r="H60" s="12"/>
      <c r="I60" s="21"/>
      <c r="J60" s="12"/>
    </row>
    <row r="61" spans="1:10" s="6" customFormat="1" ht="15.75">
      <c r="A61" s="11"/>
      <c r="B61" s="4"/>
      <c r="C61" s="4"/>
      <c r="D61" s="4"/>
      <c r="E61" s="4"/>
      <c r="F61" s="4"/>
      <c r="G61" s="12"/>
      <c r="H61" s="12"/>
      <c r="I61" s="21"/>
      <c r="J61" s="12"/>
    </row>
    <row r="62" spans="1:10" s="6" customFormat="1" ht="15.75">
      <c r="A62" s="3" t="s">
        <v>47</v>
      </c>
      <c r="B62" s="4"/>
      <c r="C62" s="4"/>
      <c r="D62" s="4"/>
      <c r="E62" s="4"/>
      <c r="F62" s="4"/>
      <c r="G62" s="12"/>
      <c r="H62" s="12"/>
      <c r="I62" s="21"/>
      <c r="J62" s="12"/>
    </row>
    <row r="63" spans="1:10" s="6" customFormat="1" ht="15.75">
      <c r="A63" s="3" t="s">
        <v>38</v>
      </c>
      <c r="B63" s="4"/>
      <c r="C63" s="4"/>
      <c r="D63" s="4"/>
      <c r="E63" s="4"/>
      <c r="F63" s="4"/>
      <c r="G63" s="12"/>
      <c r="H63" s="12"/>
      <c r="I63" s="21"/>
      <c r="J63" s="12"/>
    </row>
    <row r="64" spans="1:10" s="6" customFormat="1" ht="15.75">
      <c r="A64" s="3" t="s">
        <v>46</v>
      </c>
      <c r="B64" s="4"/>
      <c r="C64" s="4"/>
      <c r="D64" s="4"/>
      <c r="E64" s="4"/>
      <c r="F64" s="4"/>
      <c r="G64" s="12"/>
      <c r="H64" s="12"/>
      <c r="I64" s="21"/>
      <c r="J64" s="12"/>
    </row>
    <row r="65" spans="1:10" s="6" customFormat="1" ht="15.75">
      <c r="A65" s="3" t="s">
        <v>37</v>
      </c>
      <c r="B65" s="4"/>
      <c r="C65" s="4"/>
      <c r="D65" s="4"/>
      <c r="E65" s="4"/>
      <c r="F65" s="4"/>
      <c r="G65" s="12"/>
      <c r="H65" s="12"/>
      <c r="I65" s="21"/>
      <c r="J65" s="12"/>
    </row>
    <row r="66" spans="1:10" s="6" customFormat="1" ht="15.75">
      <c r="A66" s="54">
        <v>44315</v>
      </c>
      <c r="B66" s="54"/>
      <c r="C66" s="54"/>
      <c r="D66" s="4"/>
      <c r="E66" s="4"/>
      <c r="F66" s="4"/>
      <c r="G66" s="12"/>
      <c r="H66" s="12"/>
      <c r="I66" s="21"/>
      <c r="J66" s="12"/>
    </row>
    <row r="67" spans="1:10" s="6" customFormat="1" ht="15.75">
      <c r="A67" s="7"/>
      <c r="B67" s="4"/>
      <c r="C67" s="4"/>
      <c r="D67" s="4"/>
      <c r="E67" s="4"/>
      <c r="F67" s="4"/>
      <c r="G67" s="12"/>
      <c r="H67" s="12"/>
      <c r="I67" s="21"/>
      <c r="J67" s="12"/>
    </row>
    <row r="68" spans="1:10" s="6" customFormat="1" ht="15.75">
      <c r="A68" s="7"/>
      <c r="B68" s="4"/>
      <c r="C68" s="4"/>
      <c r="D68" s="4"/>
      <c r="E68" s="4"/>
      <c r="F68" s="4"/>
      <c r="G68" s="12"/>
      <c r="H68" s="12"/>
      <c r="I68" s="21"/>
      <c r="J68" s="12"/>
    </row>
    <row r="69" spans="4:10" s="6" customFormat="1" ht="15.75">
      <c r="D69" s="4"/>
      <c r="E69" s="4"/>
      <c r="F69" s="4"/>
      <c r="G69" s="12"/>
      <c r="H69" s="12"/>
      <c r="I69" s="21"/>
      <c r="J69" s="12"/>
    </row>
    <row r="70" spans="4:10" s="6" customFormat="1" ht="15.75">
      <c r="D70" s="4"/>
      <c r="E70" s="4"/>
      <c r="F70" s="4"/>
      <c r="G70" s="12"/>
      <c r="H70" s="12"/>
      <c r="I70" s="21"/>
      <c r="J70" s="12"/>
    </row>
    <row r="71" spans="1:10" s="6" customFormat="1" ht="15.75">
      <c r="A71" s="11"/>
      <c r="B71" s="4"/>
      <c r="C71" s="4"/>
      <c r="D71" s="4"/>
      <c r="E71" s="4"/>
      <c r="F71" s="4"/>
      <c r="G71" s="12"/>
      <c r="H71" s="12"/>
      <c r="I71" s="21"/>
      <c r="J71" s="12"/>
    </row>
    <row r="72" spans="1:10" s="6" customFormat="1" ht="15.75">
      <c r="A72" s="11"/>
      <c r="B72" s="4"/>
      <c r="C72" s="4"/>
      <c r="D72" s="4"/>
      <c r="E72" s="4"/>
      <c r="F72" s="4"/>
      <c r="G72" s="12"/>
      <c r="H72" s="12"/>
      <c r="I72" s="21"/>
      <c r="J72" s="12"/>
    </row>
    <row r="73" spans="1:10" s="6" customFormat="1" ht="15.75">
      <c r="A73" s="11"/>
      <c r="B73" s="4"/>
      <c r="C73" s="4"/>
      <c r="D73" s="4"/>
      <c r="E73" s="4"/>
      <c r="F73" s="4"/>
      <c r="G73" s="12"/>
      <c r="H73" s="12"/>
      <c r="I73" s="21"/>
      <c r="J73" s="12"/>
    </row>
    <row r="74" spans="1:10" s="6" customFormat="1" ht="15.75">
      <c r="A74" s="11"/>
      <c r="B74" s="4"/>
      <c r="C74" s="4"/>
      <c r="D74" s="4"/>
      <c r="E74" s="4"/>
      <c r="F74" s="4"/>
      <c r="G74" s="12"/>
      <c r="H74" s="12"/>
      <c r="I74" s="21"/>
      <c r="J74" s="12"/>
    </row>
    <row r="75" spans="1:10" s="6" customFormat="1" ht="15.75">
      <c r="A75" s="11"/>
      <c r="B75" s="4"/>
      <c r="C75" s="4"/>
      <c r="D75" s="4"/>
      <c r="E75" s="4"/>
      <c r="F75" s="4"/>
      <c r="G75" s="12"/>
      <c r="H75" s="12"/>
      <c r="I75" s="21"/>
      <c r="J75" s="12"/>
    </row>
    <row r="76" spans="1:10" s="6" customFormat="1" ht="15.75">
      <c r="A76" s="11"/>
      <c r="B76" s="4"/>
      <c r="C76" s="4"/>
      <c r="D76" s="4"/>
      <c r="E76" s="4"/>
      <c r="F76" s="4"/>
      <c r="G76" s="12"/>
      <c r="H76" s="12"/>
      <c r="I76" s="21"/>
      <c r="J76" s="12"/>
    </row>
    <row r="77" spans="1:10" s="6" customFormat="1" ht="15.75">
      <c r="A77" s="11"/>
      <c r="B77" s="4"/>
      <c r="C77" s="4"/>
      <c r="D77" s="4"/>
      <c r="E77" s="4"/>
      <c r="F77" s="4"/>
      <c r="G77" s="12"/>
      <c r="H77" s="12"/>
      <c r="I77" s="21"/>
      <c r="J77" s="12"/>
    </row>
    <row r="78" spans="1:10" s="6" customFormat="1" ht="15.75">
      <c r="A78" s="11"/>
      <c r="B78" s="4"/>
      <c r="C78" s="4"/>
      <c r="D78" s="4"/>
      <c r="E78" s="4"/>
      <c r="F78" s="4"/>
      <c r="G78" s="12"/>
      <c r="H78" s="12"/>
      <c r="I78" s="21"/>
      <c r="J78" s="12"/>
    </row>
    <row r="79" spans="1:10" s="6" customFormat="1" ht="15.75">
      <c r="A79" s="11"/>
      <c r="B79" s="4"/>
      <c r="C79" s="4"/>
      <c r="D79" s="4"/>
      <c r="E79" s="4"/>
      <c r="F79" s="4"/>
      <c r="G79" s="12"/>
      <c r="H79" s="12"/>
      <c r="I79" s="21"/>
      <c r="J79" s="12"/>
    </row>
    <row r="80" spans="1:10" s="6" customFormat="1" ht="15.75">
      <c r="A80" s="11"/>
      <c r="B80" s="4"/>
      <c r="C80" s="4"/>
      <c r="D80" s="4"/>
      <c r="E80" s="4"/>
      <c r="F80" s="4"/>
      <c r="G80" s="12"/>
      <c r="H80" s="12"/>
      <c r="I80" s="21"/>
      <c r="J80" s="12"/>
    </row>
    <row r="81" spans="1:10" s="6" customFormat="1" ht="15.75">
      <c r="A81" s="11"/>
      <c r="B81" s="4"/>
      <c r="C81" s="4"/>
      <c r="D81" s="4"/>
      <c r="E81" s="4"/>
      <c r="F81" s="4"/>
      <c r="G81" s="12"/>
      <c r="H81" s="12"/>
      <c r="I81" s="21"/>
      <c r="J81" s="12"/>
    </row>
    <row r="83" spans="7:9" ht="12.75">
      <c r="G83" s="10"/>
      <c r="I83" s="25"/>
    </row>
    <row r="84" ht="12.75">
      <c r="I84" s="25"/>
    </row>
    <row r="85" ht="12.75">
      <c r="I85" s="25"/>
    </row>
    <row r="86" ht="12.75">
      <c r="I86" s="25"/>
    </row>
    <row r="87" ht="12.75">
      <c r="I87" s="25"/>
    </row>
    <row r="88" spans="1:9" ht="18" customHeight="1">
      <c r="A88" s="3"/>
      <c r="I88" s="25"/>
    </row>
    <row r="89" spans="1:9" ht="18" customHeight="1">
      <c r="A89" s="3"/>
      <c r="I89" s="25"/>
    </row>
    <row r="90" spans="1:10" s="1" customFormat="1" ht="18" customHeight="1">
      <c r="A90" s="3"/>
      <c r="B90" s="7"/>
      <c r="G90" s="3"/>
      <c r="H90" s="3"/>
      <c r="I90" s="26"/>
      <c r="J90" s="3"/>
    </row>
    <row r="91" spans="1:10" s="1" customFormat="1" ht="20.25" customHeight="1">
      <c r="A91" s="3"/>
      <c r="B91" s="7"/>
      <c r="G91" s="3"/>
      <c r="H91" s="3"/>
      <c r="I91" s="26"/>
      <c r="J91" s="3"/>
    </row>
  </sheetData>
  <sheetProtection/>
  <mergeCells count="34">
    <mergeCell ref="A66:C66"/>
    <mergeCell ref="H10:I10"/>
    <mergeCell ref="B9:F10"/>
    <mergeCell ref="A9:A10"/>
    <mergeCell ref="B11:F11"/>
    <mergeCell ref="B12:F12"/>
    <mergeCell ref="B13:F13"/>
    <mergeCell ref="B25:F25"/>
    <mergeCell ref="B14:F14"/>
    <mergeCell ref="B15:F15"/>
    <mergeCell ref="B38:F38"/>
    <mergeCell ref="B20:F20"/>
    <mergeCell ref="B28:F28"/>
    <mergeCell ref="B29:F29"/>
    <mergeCell ref="B31:F31"/>
    <mergeCell ref="B32:F32"/>
    <mergeCell ref="B23:F23"/>
    <mergeCell ref="B24:F24"/>
    <mergeCell ref="B27:F27"/>
    <mergeCell ref="B26:F26"/>
    <mergeCell ref="B16:F16"/>
    <mergeCell ref="B17:F17"/>
    <mergeCell ref="B18:F18"/>
    <mergeCell ref="B19:F19"/>
    <mergeCell ref="B35:F35"/>
    <mergeCell ref="B30:F30"/>
    <mergeCell ref="A6:J7"/>
    <mergeCell ref="B39:F39"/>
    <mergeCell ref="B33:F33"/>
    <mergeCell ref="B34:F34"/>
    <mergeCell ref="B36:F36"/>
    <mergeCell ref="B37:F37"/>
    <mergeCell ref="B21:F21"/>
    <mergeCell ref="B22:F22"/>
  </mergeCells>
  <printOptions/>
  <pageMargins left="0.7086614173228347" right="0.3937007874015748" top="0.7480314960629921" bottom="0.7480314960629921" header="0.31496062992125984" footer="0.31496062992125984"/>
  <pageSetup firstPageNumber="187" useFirstPageNumber="1" fitToHeight="0" horizontalDpi="600" verticalDpi="600" orientation="portrait" paperSize="9" scale="75" r:id="rId3"/>
  <headerFooter>
    <oddFooter>&amp;R&amp;"Times New Roman,обычный"&amp;12&amp;P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2021-04-28T02:42:03Z</cp:lastPrinted>
  <dcterms:created xsi:type="dcterms:W3CDTF">2005-12-28T19:43:42Z</dcterms:created>
  <dcterms:modified xsi:type="dcterms:W3CDTF">2021-04-30T03:21:41Z</dcterms:modified>
  <cp:category/>
  <cp:version/>
  <cp:contentType/>
  <cp:contentStatus/>
</cp:coreProperties>
</file>