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1_2023\КОРРЕКТИРОВКА\4_квартал\Сессия_декабрь\поправка\Решение_приложения\"/>
    </mc:Choice>
  </mc:AlternateContent>
  <bookViews>
    <workbookView xWindow="0" yWindow="0" windowWidth="28800" windowHeight="12435"/>
  </bookViews>
  <sheets>
    <sheet name="PP" sheetId="9" r:id="rId1"/>
  </sheets>
  <definedNames>
    <definedName name="_xlnm.Print_Titles" localSheetId="0">PP!$9:$9</definedName>
    <definedName name="_xlnm.Print_Area" localSheetId="0">PP!$A$1:$F$178</definedName>
  </definedNames>
  <calcPr calcId="152511"/>
</workbook>
</file>

<file path=xl/calcChain.xml><?xml version="1.0" encoding="utf-8"?>
<calcChain xmlns="http://schemas.openxmlformats.org/spreadsheetml/2006/main">
  <c r="H154" i="9" l="1"/>
  <c r="E45" i="9" l="1"/>
  <c r="E71" i="9"/>
  <c r="F89" i="9"/>
  <c r="E129" i="9" l="1"/>
  <c r="F87" i="9"/>
  <c r="E136" i="9"/>
  <c r="E123" i="9" l="1"/>
  <c r="E27" i="9"/>
  <c r="E10" i="9" s="1"/>
  <c r="F27" i="9" l="1"/>
  <c r="F49" i="9"/>
  <c r="F50" i="9"/>
  <c r="F51" i="9"/>
  <c r="F124" i="9" l="1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8" i="9"/>
  <c r="F90" i="9"/>
  <c r="F91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56" i="9"/>
  <c r="F57" i="9"/>
  <c r="F54" i="9"/>
  <c r="F55" i="9"/>
  <c r="F53" i="9"/>
  <c r="F147" i="9"/>
  <c r="F148" i="9"/>
  <c r="F149" i="9"/>
  <c r="F150" i="9"/>
  <c r="F151" i="9"/>
  <c r="F152" i="9"/>
  <c r="F153" i="9"/>
  <c r="F140" i="9"/>
  <c r="F141" i="9"/>
  <c r="F142" i="9"/>
  <c r="F143" i="9"/>
  <c r="F144" i="9"/>
  <c r="F145" i="9"/>
  <c r="E146" i="9"/>
  <c r="E139" i="9"/>
  <c r="E92" i="9"/>
  <c r="E52" i="9"/>
  <c r="D48" i="9"/>
  <c r="F48" i="9" s="1"/>
  <c r="F45" i="9"/>
  <c r="F44" i="9"/>
  <c r="F42" i="9"/>
  <c r="F41" i="9"/>
  <c r="F32" i="9"/>
  <c r="F33" i="9"/>
  <c r="F30" i="9"/>
  <c r="F31" i="9"/>
  <c r="F29" i="9"/>
  <c r="F28" i="9"/>
  <c r="F11" i="9"/>
  <c r="D10" i="9"/>
  <c r="F10" i="9" s="1"/>
  <c r="E47" i="9" l="1"/>
  <c r="E46" i="9" s="1"/>
  <c r="E154" i="9" s="1"/>
  <c r="D146" i="9"/>
  <c r="F146" i="9" s="1"/>
  <c r="D139" i="9"/>
  <c r="F139" i="9" s="1"/>
  <c r="D123" i="9"/>
  <c r="F123" i="9" s="1"/>
  <c r="D92" i="9"/>
  <c r="D71" i="9"/>
  <c r="F71" i="9" s="1"/>
  <c r="F92" i="9" l="1"/>
  <c r="D52" i="9"/>
  <c r="D47" i="9" l="1"/>
  <c r="F52" i="9"/>
  <c r="D46" i="9" l="1"/>
  <c r="F47" i="9"/>
  <c r="D154" i="9" l="1"/>
  <c r="F46" i="9"/>
</calcChain>
</file>

<file path=xl/sharedStrings.xml><?xml version="1.0" encoding="utf-8"?>
<sst xmlns="http://schemas.openxmlformats.org/spreadsheetml/2006/main" count="458" uniqueCount="285">
  <si>
    <t>Статус_документа</t>
  </si>
  <si>
    <t>Дата по:</t>
  </si>
  <si>
    <t>Наименование</t>
  </si>
  <si>
    <t>Код классификации доходов</t>
  </si>
  <si>
    <t>Утверждено</t>
  </si>
  <si>
    <t>Изменение</t>
  </si>
  <si>
    <t>НАЛОГОВЫЕ И НЕНАЛОГОВЫЕ ДОХОДЫ</t>
  </si>
  <si>
    <t/>
  </si>
  <si>
    <t>10000000000000000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</si>
  <si>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</si>
  <si>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</si>
  <si>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</si>
  <si>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</si>
  <si>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</si>
  <si>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</si>
  <si>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</si>
  <si>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</si>
  <si>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</si>
  <si>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</si>
  <si>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</si>
  <si>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</si>
  <si>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</si>
  <si>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</si>
  <si>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</si>
  <si>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налог на вмененный доход для отдельных видов деятельности</t>
  </si>
  <si>
    <t>10502000000000110</t>
  </si>
  <si>
    <t>Единый сельскохозяйственный налог</t>
  </si>
  <si>
    <t>10503000000000110</t>
  </si>
  <si>
    <t>Налог, взимаемый в связи с применением патентной системы налогообложения</t>
  </si>
  <si>
    <t>10504000000000110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</si>
  <si>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</si>
  <si>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</si>
  <si>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</si>
  <si>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</si>
  <si>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</si>
  <si>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</si>
  <si>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Налоги, сборы и регулярные платежи за пользование природными ресурсами</t>
  </si>
  <si>
    <t>10700000000000000</t>
  </si>
  <si>
    <t>Налог на добычу полезных ископаемых</t>
  </si>
  <si>
    <t>10701000000000110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</si>
  <si>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</si>
  <si>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</si>
  <si>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</si>
  <si>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</si>
  <si>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</si>
  <si>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</si>
  <si>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</si>
  <si>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</si>
  <si>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Арендная плата за землю - 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</si>
  <si>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</si>
  <si>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</si>
  <si>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</si>
  <si>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</si>
  <si>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</si>
  <si>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</si>
  <si>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</si>
  <si>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</si>
  <si>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</si>
  <si>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</si>
  <si>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</si>
  <si>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</si>
  <si>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</si>
  <si>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</si>
  <si>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</si>
  <si>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</si>
  <si>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</si>
  <si>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</si>
  <si>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</si>
  <si>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</si>
  <si>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</si>
  <si>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</si>
  <si>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</si>
  <si>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</si>
  <si>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</si>
  <si>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</si>
  <si>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</si>
  <si>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</si>
  <si>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</si>
  <si>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</si>
  <si>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</si>
  <si>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</si>
  <si>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</si>
  <si>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</si>
  <si>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</si>
  <si>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</si>
  <si>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</si>
  <si>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</si>
  <si>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</si>
  <si>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</si>
  <si>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</si>
  <si>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</si>
  <si>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</si>
  <si>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</si>
  <si>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</si>
  <si>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</si>
  <si>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</si>
  <si>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953</t>
  </si>
  <si>
    <t>20220077040132150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</si>
  <si>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</si>
  <si>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</si>
  <si>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</si>
  <si>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907</t>
  </si>
  <si>
    <t>20225210040023150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</si>
  <si>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</si>
  <si>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</si>
  <si>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</si>
  <si>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20225393040000150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</si>
  <si>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</si>
  <si>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</si>
  <si>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</si>
  <si>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</si>
  <si>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20225491040000150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</si>
  <si>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</si>
  <si>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</si>
  <si>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</si>
  <si>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</si>
  <si>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</si>
  <si>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20225519040081150</t>
  </si>
  <si>
    <t>Субсидии бюджетам городских округов на поддержку отрасли культуры (капитальный ремонт помещений здания МБУДО "Художественная школа" по адресу: Томская область, ЗАТО Северск, просп.Коммунистический, 122)</t>
  </si>
  <si>
    <t>20225519040083150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</si>
  <si>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мероприятия "Создание территории опережающего социально-экономического развития в муниципальном образовании "Городской округ закрытое административно-территориальное образование Северск Томской области")</t>
  </si>
  <si>
    <t>20225527040090150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</si>
  <si>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</si>
  <si>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</si>
  <si>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20225527040091150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</si>
  <si>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(создание, развитие и обеспечение деятельности муниципальных центров поддержки предпринимательства и центров молодежного инновационного творчества,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</si>
  <si>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20225527040093150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</si>
  <si>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</si>
  <si>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20225527040094150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</si>
  <si>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(реализация мероприятий муниципальных программ (подпрограмм), направленных на развитие малого и среднего предпринимательства)</t>
  </si>
  <si>
    <t>20225527040095150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</si>
  <si>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</si>
  <si>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</si>
  <si>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(строительство инженерной инфраструктуры на территории для размещения индивидуального жилищного строительства в пос.Самусь)</t>
  </si>
  <si>
    <t>20227576040133150</t>
  </si>
  <si>
    <t>Прочие субсидии бюджетам городских округов</t>
  </si>
  <si>
    <t>20229999040000150</t>
  </si>
  <si>
    <t>Субсидии на создание условий для управления многоквартирными домами в муниципальных образованиях Томской области</t>
  </si>
  <si>
    <t>20229999040007150</t>
  </si>
  <si>
    <t>Субсидии на обеспечение организации отдыха детей в каникулярное время</t>
  </si>
  <si>
    <t>20229999040011150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</si>
  <si>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</si>
  <si>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</si>
  <si>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</si>
  <si>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</si>
  <si>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</si>
  <si>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20229999040019150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</si>
  <si>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</si>
  <si>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</si>
  <si>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</si>
  <si>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</si>
  <si>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</si>
  <si>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</si>
  <si>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</si>
  <si>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</si>
  <si>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</si>
  <si>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</si>
  <si>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</si>
  <si>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</si>
  <si>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</si>
  <si>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</si>
  <si>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</si>
  <si>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</si>
  <si>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</si>
  <si>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Субсидии на обеспечение антитеррористической защиты объектов образования, выполнение мероприятий противодействия деструктивным идеологиям, модернизацию систем противопожарной защиты</t>
  </si>
  <si>
    <t>20229999040069150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</si>
  <si>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</si>
  <si>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</si>
  <si>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</si>
  <si>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</si>
  <si>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</si>
  <si>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</si>
  <si>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</si>
  <si>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</si>
  <si>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</si>
  <si>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</si>
  <si>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</si>
  <si>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</si>
  <si>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</si>
  <si>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</si>
  <si>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</si>
  <si>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</si>
  <si>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</si>
  <si>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</si>
  <si>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</si>
  <si>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</si>
  <si>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опеке и попечительству в Томской области в отношении несовершеннолетних граждан</t>
  </si>
  <si>
    <t>20230024040101150</t>
  </si>
  <si>
    <t>Субвенции на осуществление отдельных государственных полномочий по опеке и попечительству в Томской области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</si>
  <si>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</si>
  <si>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</si>
  <si>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</si>
  <si>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</si>
  <si>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</si>
  <si>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</si>
  <si>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</si>
  <si>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</si>
  <si>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</si>
  <si>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2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</si>
  <si>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</si>
  <si>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</si>
  <si>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</si>
  <si>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</si>
  <si>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</si>
  <si>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</si>
  <si>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</si>
  <si>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</si>
  <si>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</si>
  <si>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</si>
  <si>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</si>
  <si>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</si>
  <si>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</si>
  <si>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</si>
  <si>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</si>
  <si>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</si>
  <si>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</si>
  <si>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</si>
  <si>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</si>
  <si>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</si>
  <si>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</si>
  <si>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</si>
  <si>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Субвенции бюджетам городских округов на проведение Всероссийской переписи населения 2020 года</t>
  </si>
  <si>
    <t>20235469040000150</t>
  </si>
  <si>
    <t>Иные межбюджетные трансферты</t>
  </si>
  <si>
    <t>20240000000000150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</si>
  <si>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</si>
  <si>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</si>
  <si>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</si>
  <si>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20245393040000150</t>
  </si>
  <si>
    <t>Межбюджетные трансферты, передаваемые бюджетам городских округов на создание модельных муниципальных библиотек</t>
  </si>
  <si>
    <t>20245454040000150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</si>
  <si>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</si>
  <si>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</si>
  <si>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</si>
  <si>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</si>
  <si>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</si>
  <si>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</si>
  <si>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</si>
  <si>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</si>
  <si>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</si>
  <si>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</si>
  <si>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</si>
  <si>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</si>
  <si>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</si>
  <si>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20249999040050150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</si>
  <si>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</si>
  <si>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20249999040051150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</si>
  <si>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</si>
  <si>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</si>
  <si>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</si>
  <si>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21804010040008150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</si>
  <si>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</si>
  <si>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21804010040009150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</si>
  <si>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</si>
  <si>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21804020040009150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</si>
  <si>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</si>
  <si>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21804030040008150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</si>
  <si>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</si>
  <si>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21804030040009150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</si>
  <si>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</si>
  <si>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</si>
  <si>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</si>
  <si>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</si>
  <si>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Всего</t>
  </si>
  <si>
    <t>Парфененко Александра Викторовна</t>
  </si>
  <si>
    <t>77 38 83</t>
  </si>
  <si>
    <t>Приложение 6</t>
  </si>
  <si>
    <t>к Решению Думы ЗАТО Северск</t>
  </si>
  <si>
    <t>тыс.руб.</t>
  </si>
  <si>
    <t>3</t>
  </si>
  <si>
    <t>4</t>
  </si>
  <si>
    <t>5</t>
  </si>
  <si>
    <t>6</t>
  </si>
  <si>
    <t>27.08.2021</t>
  </si>
  <si>
    <t>31.12.2021</t>
  </si>
  <si>
    <t>Доходы бюджета ЗАТО Северск на 2021 год</t>
  </si>
  <si>
    <t>Код главного админи-стратора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</si>
  <si>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</si>
  <si>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Утверждено
с учетом изменений</t>
  </si>
  <si>
    <r>
      <t>от _</t>
    </r>
    <r>
      <rPr>
        <u/>
        <sz val="12"/>
        <rFont val="Times New Roman"/>
        <family val="1"/>
        <charset val="204"/>
      </rPr>
      <t>10.12.2020</t>
    </r>
    <r>
      <rPr>
        <sz val="12"/>
        <rFont val="Times New Roman"/>
        <family val="1"/>
        <charset val="204"/>
      </rPr>
      <t>___ № ___</t>
    </r>
    <r>
      <rPr>
        <u/>
        <sz val="12"/>
        <rFont val="Times New Roman"/>
        <family val="1"/>
        <charset val="204"/>
      </rPr>
      <t>5/1</t>
    </r>
    <r>
      <rPr>
        <sz val="12"/>
        <rFont val="Times New Roman"/>
        <family val="1"/>
        <charset val="204"/>
      </rPr>
      <t>_____</t>
    </r>
  </si>
  <si>
    <t>20229999040049150</t>
  </si>
  <si>
    <t>Субсидии на компенсацию местным бюджетам сверхнормативных расходов и выпадающих доходов ресурсоснабжающих организаций</t>
  </si>
  <si>
    <t>Субсидии на достижение целевых показателей по плану мероприятий («дорожной карте») «Изменения в отраслях социальной сферы, направленные на повышение эффективности здравоохранения Томской области» в части повышения заработной платы работников муниципальных образовательных организаций, занимающих должности среднего медицинского персонала</t>
  </si>
  <si>
    <t>20229999040056150</t>
  </si>
  <si>
    <t>4 941 600,14;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</si>
</sst>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2" fillId="0" borderId="0" xfId="0" applyNumberFormat="1" applyFont="1" applyAlignment="1"/>
    <xf numFmtId="0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2" borderId="0" xfId="0" applyNumberFormat="1" applyFont="1" applyFill="1"/>
    <xf numFmtId="49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0" borderId="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178"/>
  <sheetViews>
    <sheetView tabSelected="1" view="pageBreakPreview" topLeftCell="A159" zoomScaleNormal="100" zoomScaleSheetLayoutView="100" workbookViewId="0">
      <selection activeCell="A176" sqref="A176:A178"/>
    </sheetView>
  </sheetViews>
  <sheetFormatPr defaultRowHeight="15.75"/>
  <cols>
    <col min="1" max="1" width="54" style="3" customWidth="1"/>
    <col min="2" max="2" width="9.42578125" style="2" customWidth="1"/>
    <col min="3" max="3" width="22.140625" style="2" customWidth="1"/>
    <col min="4" max="4" width="13.85546875" style="16" customWidth="1"/>
    <col min="5" max="5" width="13.140625" style="16" customWidth="1"/>
    <col min="6" max="6" width="13.7109375" style="16" customWidth="1"/>
    <col min="7" max="7" width="9.140625" style="1"/>
    <col min="8" max="8" width="20" style="1" customWidth="1"/>
    <col min="9" max="22" width="9.140625" style="1"/>
  </cols>
  <sheetData>
    <row r="1" spans="1:6">
      <c r="A1" s="11" t="s">
        <v>273</v>
      </c>
      <c r="B1" s="10" t="s">
        <v>1</v>
      </c>
      <c r="C1" s="10" t="s">
        <v>274</v>
      </c>
      <c r="D1" s="16" t="s">
        <v>266</v>
      </c>
    </row>
    <row r="2" spans="1:6">
      <c r="A2" s="11">
        <v>0</v>
      </c>
      <c r="B2" s="10" t="s">
        <v>0</v>
      </c>
      <c r="C2" s="10"/>
      <c r="D2" s="16" t="s">
        <v>267</v>
      </c>
    </row>
    <row r="3" spans="1:6">
      <c r="D3" s="16" t="s">
        <v>279</v>
      </c>
    </row>
    <row r="4" spans="1:6" ht="21" customHeight="1"/>
    <row r="5" spans="1:6">
      <c r="A5" s="29" t="s">
        <v>275</v>
      </c>
      <c r="B5" s="29"/>
      <c r="C5" s="29"/>
      <c r="D5" s="29"/>
      <c r="E5" s="29"/>
      <c r="F5" s="29"/>
    </row>
    <row r="6" spans="1:6" ht="23.25" customHeight="1"/>
    <row r="7" spans="1:6" ht="49.5" customHeight="1">
      <c r="A7" s="24" t="s">
        <v>2</v>
      </c>
      <c r="B7" s="25" t="s">
        <v>276</v>
      </c>
      <c r="C7" s="27" t="s">
        <v>3</v>
      </c>
      <c r="D7" s="17" t="s">
        <v>4</v>
      </c>
      <c r="E7" s="17" t="s">
        <v>5</v>
      </c>
      <c r="F7" s="22" t="s">
        <v>278</v>
      </c>
    </row>
    <row r="8" spans="1:6" ht="16.5" customHeight="1">
      <c r="A8" s="24"/>
      <c r="B8" s="26"/>
      <c r="C8" s="27"/>
      <c r="D8" s="28" t="s">
        <v>268</v>
      </c>
      <c r="E8" s="28"/>
      <c r="F8" s="28"/>
    </row>
    <row r="9" spans="1:6">
      <c r="A9" s="7">
        <v>1</v>
      </c>
      <c r="B9" s="6" t="s">
        <v>198</v>
      </c>
      <c r="C9" s="6" t="s">
        <v>269</v>
      </c>
      <c r="D9" s="17" t="s">
        <v>270</v>
      </c>
      <c r="E9" s="17" t="s">
        <v>271</v>
      </c>
      <c r="F9" s="17" t="s">
        <v>272</v>
      </c>
    </row>
    <row r="10" spans="1:6" ht="20.100000000000001" customHeight="1">
      <c r="A10" s="8" t="s">
        <v>6</v>
      </c>
      <c r="B10" s="6" t="s">
        <v>7</v>
      </c>
      <c r="C10" s="6" t="s">
        <v>8</v>
      </c>
      <c r="D10" s="18">
        <f>D11+D27</f>
        <v>1194267.27</v>
      </c>
      <c r="E10" s="18">
        <f>E11+E27</f>
        <v>19182.2</v>
      </c>
      <c r="F10" s="18">
        <f>D10+E10</f>
        <v>1213449.47</v>
      </c>
    </row>
    <row r="11" spans="1:6" ht="20.100000000000001" customHeight="1">
      <c r="A11" s="8" t="s">
        <v>9</v>
      </c>
      <c r="B11" s="6" t="s">
        <v>7</v>
      </c>
      <c r="C11" s="6" t="s">
        <v>7</v>
      </c>
      <c r="D11" s="18">
        <v>1045194.19</v>
      </c>
      <c r="E11" s="18">
        <v>172.23</v>
      </c>
      <c r="F11" s="18">
        <f>D11+E11</f>
        <v>1045366.4199999999</v>
      </c>
    </row>
    <row r="12" spans="1:6" ht="18.95" customHeight="1">
      <c r="A12" s="8" t="s">
        <v>10</v>
      </c>
      <c r="B12" s="6" t="s">
        <v>7</v>
      </c>
      <c r="C12" s="6" t="s">
        <v>11</v>
      </c>
      <c r="D12" s="18">
        <v>765382.74</v>
      </c>
      <c r="E12" s="19">
        <v>0</v>
      </c>
      <c r="F12" s="18">
        <v>765382.74</v>
      </c>
    </row>
    <row r="13" spans="1:6" ht="18.95" customHeight="1">
      <c r="A13" s="8" t="s">
        <v>12</v>
      </c>
      <c r="B13" s="6" t="s">
        <v>13</v>
      </c>
      <c r="C13" s="6" t="s">
        <v>14</v>
      </c>
      <c r="D13" s="18">
        <v>765382.74</v>
      </c>
      <c r="E13" s="19">
        <v>0</v>
      </c>
      <c r="F13" s="18">
        <v>765382.74</v>
      </c>
    </row>
    <row r="14" spans="1:6" ht="36.950000000000003" customHeight="1">
      <c r="A14" s="8" t="s">
        <v>15</v>
      </c>
      <c r="B14" s="6" t="s">
        <v>7</v>
      </c>
      <c r="C14" s="6" t="s">
        <v>16</v>
      </c>
      <c r="D14" s="18">
        <v>10076.450000000001</v>
      </c>
      <c r="E14" s="19">
        <v>0</v>
      </c>
      <c r="F14" s="18">
        <v>10076.450000000001</v>
      </c>
    </row>
    <row r="15" spans="1:6" ht="36.950000000000003" customHeight="1">
      <c r="A15" s="8" t="s">
        <v>17</v>
      </c>
      <c r="B15" s="6" t="s">
        <v>18</v>
      </c>
      <c r="C15" s="6" t="s">
        <v>19</v>
      </c>
      <c r="D15" s="18">
        <v>10076.450000000001</v>
      </c>
      <c r="E15" s="19">
        <v>0</v>
      </c>
      <c r="F15" s="18">
        <v>10076.450000000001</v>
      </c>
    </row>
    <row r="16" spans="1:6" ht="18.95" customHeight="1">
      <c r="A16" s="8" t="s">
        <v>20</v>
      </c>
      <c r="B16" s="6" t="s">
        <v>7</v>
      </c>
      <c r="C16" s="6" t="s">
        <v>21</v>
      </c>
      <c r="D16" s="18">
        <v>107113.60000000001</v>
      </c>
      <c r="E16" s="18">
        <v>-24.43</v>
      </c>
      <c r="F16" s="18">
        <v>107089.17</v>
      </c>
    </row>
    <row r="17" spans="1:6" ht="36.950000000000003" customHeight="1">
      <c r="A17" s="8" t="s">
        <v>22</v>
      </c>
      <c r="B17" s="6" t="s">
        <v>13</v>
      </c>
      <c r="C17" s="6" t="s">
        <v>23</v>
      </c>
      <c r="D17" s="18">
        <v>81512</v>
      </c>
      <c r="E17" s="19">
        <v>0</v>
      </c>
      <c r="F17" s="18">
        <v>81512</v>
      </c>
    </row>
    <row r="18" spans="1:6" ht="36.950000000000003" customHeight="1">
      <c r="A18" s="8" t="s">
        <v>24</v>
      </c>
      <c r="B18" s="6" t="s">
        <v>13</v>
      </c>
      <c r="C18" s="6" t="s">
        <v>25</v>
      </c>
      <c r="D18" s="18">
        <v>9792</v>
      </c>
      <c r="E18" s="19">
        <v>0</v>
      </c>
      <c r="F18" s="18">
        <v>9792</v>
      </c>
    </row>
    <row r="19" spans="1:6" ht="18.95" customHeight="1">
      <c r="A19" s="8" t="s">
        <v>26</v>
      </c>
      <c r="B19" s="6" t="s">
        <v>13</v>
      </c>
      <c r="C19" s="6" t="s">
        <v>27</v>
      </c>
      <c r="D19" s="18">
        <v>245</v>
      </c>
      <c r="E19" s="18">
        <v>-24.43</v>
      </c>
      <c r="F19" s="18">
        <v>220.57</v>
      </c>
    </row>
    <row r="20" spans="1:6" ht="36.950000000000003" customHeight="1">
      <c r="A20" s="8" t="s">
        <v>28</v>
      </c>
      <c r="B20" s="6" t="s">
        <v>13</v>
      </c>
      <c r="C20" s="6" t="s">
        <v>29</v>
      </c>
      <c r="D20" s="18">
        <v>15564.6</v>
      </c>
      <c r="E20" s="19">
        <v>0</v>
      </c>
      <c r="F20" s="18">
        <v>15564.6</v>
      </c>
    </row>
    <row r="21" spans="1:6" ht="18.95" customHeight="1">
      <c r="A21" s="8" t="s">
        <v>30</v>
      </c>
      <c r="B21" s="6" t="s">
        <v>7</v>
      </c>
      <c r="C21" s="6" t="s">
        <v>31</v>
      </c>
      <c r="D21" s="18">
        <v>146189</v>
      </c>
      <c r="E21" s="19">
        <v>0</v>
      </c>
      <c r="F21" s="18">
        <v>146189</v>
      </c>
    </row>
    <row r="22" spans="1:6" ht="18.95" customHeight="1">
      <c r="A22" s="8" t="s">
        <v>32</v>
      </c>
      <c r="B22" s="6" t="s">
        <v>13</v>
      </c>
      <c r="C22" s="6" t="s">
        <v>33</v>
      </c>
      <c r="D22" s="18">
        <v>37841</v>
      </c>
      <c r="E22" s="19">
        <v>0</v>
      </c>
      <c r="F22" s="18">
        <v>37841</v>
      </c>
    </row>
    <row r="23" spans="1:6" ht="18.95" customHeight="1">
      <c r="A23" s="8" t="s">
        <v>34</v>
      </c>
      <c r="B23" s="6" t="s">
        <v>13</v>
      </c>
      <c r="C23" s="6" t="s">
        <v>35</v>
      </c>
      <c r="D23" s="18">
        <v>108348</v>
      </c>
      <c r="E23" s="19">
        <v>0</v>
      </c>
      <c r="F23" s="18">
        <v>108348</v>
      </c>
    </row>
    <row r="24" spans="1:6" ht="36.950000000000003" customHeight="1">
      <c r="A24" s="8" t="s">
        <v>36</v>
      </c>
      <c r="B24" s="6" t="s">
        <v>7</v>
      </c>
      <c r="C24" s="6" t="s">
        <v>37</v>
      </c>
      <c r="D24" s="18">
        <v>1787</v>
      </c>
      <c r="E24" s="18">
        <v>82.66</v>
      </c>
      <c r="F24" s="18">
        <v>1869.66</v>
      </c>
    </row>
    <row r="25" spans="1:6" ht="18.95" customHeight="1">
      <c r="A25" s="8" t="s">
        <v>38</v>
      </c>
      <c r="B25" s="6" t="s">
        <v>13</v>
      </c>
      <c r="C25" s="6" t="s">
        <v>39</v>
      </c>
      <c r="D25" s="18">
        <v>1787</v>
      </c>
      <c r="E25" s="18">
        <v>82.66</v>
      </c>
      <c r="F25" s="18">
        <v>1869.66</v>
      </c>
    </row>
    <row r="26" spans="1:6" ht="18.95" customHeight="1">
      <c r="A26" s="8" t="s">
        <v>40</v>
      </c>
      <c r="B26" s="6" t="s">
        <v>7</v>
      </c>
      <c r="C26" s="6" t="s">
        <v>41</v>
      </c>
      <c r="D26" s="18">
        <v>14645.4</v>
      </c>
      <c r="E26" s="18">
        <v>114</v>
      </c>
      <c r="F26" s="18">
        <v>14759.4</v>
      </c>
    </row>
    <row r="27" spans="1:6" ht="20.100000000000001" customHeight="1">
      <c r="A27" s="8" t="s">
        <v>42</v>
      </c>
      <c r="B27" s="6" t="s">
        <v>7</v>
      </c>
      <c r="C27" s="6" t="s">
        <v>7</v>
      </c>
      <c r="D27" s="18">
        <v>149073.07999999999</v>
      </c>
      <c r="E27" s="18">
        <f>E28+E41+E42+E43+E44+E45</f>
        <v>19009.97</v>
      </c>
      <c r="F27" s="18">
        <f>D27+E27</f>
        <v>168083.05</v>
      </c>
    </row>
    <row r="28" spans="1:6" ht="36.950000000000003" customHeight="1">
      <c r="A28" s="8" t="s">
        <v>43</v>
      </c>
      <c r="B28" s="6" t="s">
        <v>7</v>
      </c>
      <c r="C28" s="6" t="s">
        <v>44</v>
      </c>
      <c r="D28" s="18">
        <v>107698.76</v>
      </c>
      <c r="E28" s="18">
        <v>25325.47</v>
      </c>
      <c r="F28" s="18">
        <f t="shared" ref="F28:F33" si="0">D28+E28</f>
        <v>133024.22999999998</v>
      </c>
    </row>
    <row r="29" spans="1:6" ht="68.25" customHeight="1">
      <c r="A29" s="8" t="s">
        <v>45</v>
      </c>
      <c r="B29" s="6" t="s">
        <v>46</v>
      </c>
      <c r="C29" s="6" t="s">
        <v>47</v>
      </c>
      <c r="D29" s="18">
        <v>468.83</v>
      </c>
      <c r="E29" s="18">
        <v>-435.81</v>
      </c>
      <c r="F29" s="18">
        <f t="shared" si="0"/>
        <v>33.019999999999982</v>
      </c>
    </row>
    <row r="30" spans="1:6" ht="18.95" customHeight="1">
      <c r="A30" s="8" t="s">
        <v>48</v>
      </c>
      <c r="B30" s="6" t="s">
        <v>7</v>
      </c>
      <c r="C30" s="6" t="s">
        <v>7</v>
      </c>
      <c r="D30" s="18">
        <v>68705.7</v>
      </c>
      <c r="E30" s="18">
        <v>25761.279999999999</v>
      </c>
      <c r="F30" s="18">
        <f t="shared" si="0"/>
        <v>94466.98</v>
      </c>
    </row>
    <row r="31" spans="1:6" ht="102" customHeight="1">
      <c r="A31" s="8" t="s">
        <v>49</v>
      </c>
      <c r="B31" s="6" t="s">
        <v>46</v>
      </c>
      <c r="C31" s="6" t="s">
        <v>50</v>
      </c>
      <c r="D31" s="18">
        <v>25934.42</v>
      </c>
      <c r="E31" s="18">
        <v>1100</v>
      </c>
      <c r="F31" s="18">
        <f t="shared" si="0"/>
        <v>27034.42</v>
      </c>
    </row>
    <row r="32" spans="1:6" ht="99" customHeight="1">
      <c r="A32" s="8" t="s">
        <v>51</v>
      </c>
      <c r="B32" s="6" t="s">
        <v>46</v>
      </c>
      <c r="C32" s="6" t="s">
        <v>52</v>
      </c>
      <c r="D32" s="18">
        <v>42769.86</v>
      </c>
      <c r="E32" s="18">
        <v>24661.279999999999</v>
      </c>
      <c r="F32" s="18">
        <f t="shared" si="0"/>
        <v>67431.14</v>
      </c>
    </row>
    <row r="33" spans="1:6" ht="141.75">
      <c r="A33" s="8" t="s">
        <v>53</v>
      </c>
      <c r="B33" s="6" t="s">
        <v>46</v>
      </c>
      <c r="C33" s="6" t="s">
        <v>54</v>
      </c>
      <c r="D33" s="18">
        <v>1.42</v>
      </c>
      <c r="E33" s="19">
        <v>0</v>
      </c>
      <c r="F33" s="18">
        <f t="shared" si="0"/>
        <v>1.42</v>
      </c>
    </row>
    <row r="34" spans="1:6" ht="94.5">
      <c r="A34" s="8" t="s">
        <v>55</v>
      </c>
      <c r="B34" s="6" t="s">
        <v>7</v>
      </c>
      <c r="C34" s="6" t="s">
        <v>56</v>
      </c>
      <c r="D34" s="18">
        <v>38524.230000000003</v>
      </c>
      <c r="E34" s="19">
        <v>0</v>
      </c>
      <c r="F34" s="18">
        <v>38524.230000000003</v>
      </c>
    </row>
    <row r="35" spans="1:6" ht="110.25">
      <c r="A35" s="8" t="s">
        <v>57</v>
      </c>
      <c r="B35" s="6" t="s">
        <v>46</v>
      </c>
      <c r="C35" s="6" t="s">
        <v>58</v>
      </c>
      <c r="D35" s="18">
        <v>24381.75</v>
      </c>
      <c r="E35" s="19">
        <v>0</v>
      </c>
      <c r="F35" s="18">
        <v>24381.75</v>
      </c>
    </row>
    <row r="36" spans="1:6" ht="110.25">
      <c r="A36" s="8" t="s">
        <v>59</v>
      </c>
      <c r="B36" s="6" t="s">
        <v>60</v>
      </c>
      <c r="C36" s="6" t="s">
        <v>61</v>
      </c>
      <c r="D36" s="18">
        <v>6208.09</v>
      </c>
      <c r="E36" s="19">
        <v>0</v>
      </c>
      <c r="F36" s="18">
        <v>6208.09</v>
      </c>
    </row>
    <row r="37" spans="1:6" ht="110.25">
      <c r="A37" s="8" t="s">
        <v>62</v>
      </c>
      <c r="B37" s="6" t="s">
        <v>46</v>
      </c>
      <c r="C37" s="6" t="s">
        <v>63</v>
      </c>
      <c r="D37" s="18">
        <v>1281.8900000000001</v>
      </c>
      <c r="E37" s="19">
        <v>0</v>
      </c>
      <c r="F37" s="18">
        <v>1281.8900000000001</v>
      </c>
    </row>
    <row r="38" spans="1:6" ht="110.25">
      <c r="A38" s="8" t="s">
        <v>64</v>
      </c>
      <c r="B38" s="6" t="s">
        <v>46</v>
      </c>
      <c r="C38" s="6" t="s">
        <v>65</v>
      </c>
      <c r="D38" s="18">
        <v>1587.48</v>
      </c>
      <c r="E38" s="19">
        <v>0</v>
      </c>
      <c r="F38" s="18">
        <v>1587.48</v>
      </c>
    </row>
    <row r="39" spans="1:6" ht="110.25">
      <c r="A39" s="8" t="s">
        <v>66</v>
      </c>
      <c r="B39" s="6" t="s">
        <v>46</v>
      </c>
      <c r="C39" s="6" t="s">
        <v>67</v>
      </c>
      <c r="D39" s="18">
        <v>3039.54</v>
      </c>
      <c r="E39" s="19">
        <v>0</v>
      </c>
      <c r="F39" s="18">
        <v>3039.54</v>
      </c>
    </row>
    <row r="40" spans="1:6" ht="110.25">
      <c r="A40" s="8" t="s">
        <v>68</v>
      </c>
      <c r="B40" s="6" t="s">
        <v>46</v>
      </c>
      <c r="C40" s="6" t="s">
        <v>69</v>
      </c>
      <c r="D40" s="18">
        <v>2025.48</v>
      </c>
      <c r="E40" s="19">
        <v>0</v>
      </c>
      <c r="F40" s="18">
        <v>2025.48</v>
      </c>
    </row>
    <row r="41" spans="1:6" ht="18.95" customHeight="1">
      <c r="A41" s="8" t="s">
        <v>70</v>
      </c>
      <c r="B41" s="6" t="s">
        <v>7</v>
      </c>
      <c r="C41" s="6" t="s">
        <v>71</v>
      </c>
      <c r="D41" s="18">
        <v>14338.46</v>
      </c>
      <c r="E41" s="18">
        <v>-4300</v>
      </c>
      <c r="F41" s="18">
        <f>D41+E41</f>
        <v>10038.459999999999</v>
      </c>
    </row>
    <row r="42" spans="1:6" ht="36.950000000000003" customHeight="1">
      <c r="A42" s="8" t="s">
        <v>72</v>
      </c>
      <c r="B42" s="6" t="s">
        <v>7</v>
      </c>
      <c r="C42" s="6" t="s">
        <v>73</v>
      </c>
      <c r="D42" s="18">
        <v>6244.52</v>
      </c>
      <c r="E42" s="18">
        <v>-429.67</v>
      </c>
      <c r="F42" s="18">
        <f>D42+E42</f>
        <v>5814.85</v>
      </c>
    </row>
    <row r="43" spans="1:6" ht="36.950000000000003" customHeight="1">
      <c r="A43" s="8" t="s">
        <v>74</v>
      </c>
      <c r="B43" s="6" t="s">
        <v>7</v>
      </c>
      <c r="C43" s="6" t="s">
        <v>75</v>
      </c>
      <c r="D43" s="18">
        <v>5863.51</v>
      </c>
      <c r="E43" s="19">
        <v>0</v>
      </c>
      <c r="F43" s="18">
        <v>5863.51</v>
      </c>
    </row>
    <row r="44" spans="1:6" ht="18.95" customHeight="1">
      <c r="A44" s="8" t="s">
        <v>76</v>
      </c>
      <c r="B44" s="6" t="s">
        <v>7</v>
      </c>
      <c r="C44" s="6" t="s">
        <v>77</v>
      </c>
      <c r="D44" s="18">
        <v>13743.56</v>
      </c>
      <c r="E44" s="18">
        <v>-3773.95</v>
      </c>
      <c r="F44" s="18">
        <f>D44+E44</f>
        <v>9969.61</v>
      </c>
    </row>
    <row r="45" spans="1:6" ht="18.95" customHeight="1">
      <c r="A45" s="8" t="s">
        <v>78</v>
      </c>
      <c r="B45" s="6" t="s">
        <v>7</v>
      </c>
      <c r="C45" s="6" t="s">
        <v>79</v>
      </c>
      <c r="D45" s="18">
        <v>1184.27</v>
      </c>
      <c r="E45" s="18">
        <f>212+1976.12</f>
        <v>2188.12</v>
      </c>
      <c r="F45" s="18">
        <f>D45+E45</f>
        <v>3372.39</v>
      </c>
    </row>
    <row r="46" spans="1:6" ht="20.100000000000001" customHeight="1">
      <c r="A46" s="8" t="s">
        <v>80</v>
      </c>
      <c r="B46" s="6" t="s">
        <v>7</v>
      </c>
      <c r="C46" s="6" t="s">
        <v>81</v>
      </c>
      <c r="D46" s="18">
        <f>D47+D139+D146</f>
        <v>3639709.0399999996</v>
      </c>
      <c r="E46" s="18">
        <f>E47+E139+E146</f>
        <v>88441.629999999976</v>
      </c>
      <c r="F46" s="18">
        <f>D46+E46</f>
        <v>3728150.6699999995</v>
      </c>
    </row>
    <row r="47" spans="1:6" ht="36.950000000000003" customHeight="1">
      <c r="A47" s="8" t="s">
        <v>82</v>
      </c>
      <c r="B47" s="6" t="s">
        <v>7</v>
      </c>
      <c r="C47" s="6" t="s">
        <v>83</v>
      </c>
      <c r="D47" s="18">
        <f>D48+D52+D92+D123</f>
        <v>3653161.82</v>
      </c>
      <c r="E47" s="18">
        <f>E48+E52+E92+E123</f>
        <v>87287.729999999981</v>
      </c>
      <c r="F47" s="18">
        <f>D47+E47</f>
        <v>3740449.55</v>
      </c>
    </row>
    <row r="48" spans="1:6" ht="36.950000000000003" customHeight="1">
      <c r="A48" s="8" t="s">
        <v>84</v>
      </c>
      <c r="B48" s="6" t="s">
        <v>7</v>
      </c>
      <c r="C48" s="6" t="s">
        <v>85</v>
      </c>
      <c r="D48" s="18">
        <f>SUM(D49:D51)</f>
        <v>1435262</v>
      </c>
      <c r="E48" s="19">
        <v>0</v>
      </c>
      <c r="F48" s="18">
        <f t="shared" ref="F48:F51" si="1">D48+E48</f>
        <v>1435262</v>
      </c>
    </row>
    <row r="49" spans="1:6" ht="47.25">
      <c r="A49" s="8" t="s">
        <v>86</v>
      </c>
      <c r="B49" s="6" t="s">
        <v>87</v>
      </c>
      <c r="C49" s="6" t="s">
        <v>88</v>
      </c>
      <c r="D49" s="18">
        <v>235410.5</v>
      </c>
      <c r="E49" s="19">
        <v>0</v>
      </c>
      <c r="F49" s="18">
        <f t="shared" si="1"/>
        <v>235410.5</v>
      </c>
    </row>
    <row r="50" spans="1:6" ht="31.5">
      <c r="A50" s="8" t="s">
        <v>89</v>
      </c>
      <c r="B50" s="6" t="s">
        <v>87</v>
      </c>
      <c r="C50" s="6" t="s">
        <v>90</v>
      </c>
      <c r="D50" s="18">
        <v>374741.5</v>
      </c>
      <c r="E50" s="19">
        <v>0</v>
      </c>
      <c r="F50" s="18">
        <f t="shared" si="1"/>
        <v>374741.5</v>
      </c>
    </row>
    <row r="51" spans="1:6" ht="63">
      <c r="A51" s="8" t="s">
        <v>91</v>
      </c>
      <c r="B51" s="6" t="s">
        <v>87</v>
      </c>
      <c r="C51" s="6" t="s">
        <v>92</v>
      </c>
      <c r="D51" s="18">
        <v>825110</v>
      </c>
      <c r="E51" s="19">
        <v>0</v>
      </c>
      <c r="F51" s="18">
        <f t="shared" si="1"/>
        <v>825110</v>
      </c>
    </row>
    <row r="52" spans="1:6" ht="36.950000000000003" customHeight="1">
      <c r="A52" s="8" t="s">
        <v>93</v>
      </c>
      <c r="B52" s="6" t="s">
        <v>7</v>
      </c>
      <c r="C52" s="6" t="s">
        <v>94</v>
      </c>
      <c r="D52" s="18">
        <f>SUM(D53:D71)</f>
        <v>492977.42000000004</v>
      </c>
      <c r="E52" s="18">
        <f>SUM(E53:E71)</f>
        <v>49202.599999999991</v>
      </c>
      <c r="F52" s="18">
        <f>D52+E52</f>
        <v>542180.02</v>
      </c>
    </row>
    <row r="53" spans="1:6" ht="110.25">
      <c r="A53" s="8" t="s">
        <v>95</v>
      </c>
      <c r="B53" s="6" t="s">
        <v>96</v>
      </c>
      <c r="C53" s="6" t="s">
        <v>97</v>
      </c>
      <c r="D53" s="18">
        <v>5229.6000000000004</v>
      </c>
      <c r="E53" s="19">
        <v>0</v>
      </c>
      <c r="F53" s="18">
        <f>D53+E53</f>
        <v>5229.6000000000004</v>
      </c>
    </row>
    <row r="54" spans="1:6" ht="94.5">
      <c r="A54" s="8" t="s">
        <v>98</v>
      </c>
      <c r="B54" s="6" t="s">
        <v>99</v>
      </c>
      <c r="C54" s="6" t="s">
        <v>100</v>
      </c>
      <c r="D54" s="18">
        <v>2276</v>
      </c>
      <c r="E54" s="19">
        <v>0</v>
      </c>
      <c r="F54" s="18">
        <f t="shared" ref="F54:F119" si="2">D54+E54</f>
        <v>2276</v>
      </c>
    </row>
    <row r="55" spans="1:6" ht="63">
      <c r="A55" s="8" t="s">
        <v>277</v>
      </c>
      <c r="B55" s="6" t="s">
        <v>101</v>
      </c>
      <c r="C55" s="6" t="s">
        <v>102</v>
      </c>
      <c r="D55" s="18">
        <v>13296.85</v>
      </c>
      <c r="E55" s="18">
        <v>-1757.36</v>
      </c>
      <c r="F55" s="18">
        <f t="shared" si="2"/>
        <v>11539.49</v>
      </c>
    </row>
    <row r="56" spans="1:6" ht="78.75">
      <c r="A56" s="8" t="s">
        <v>103</v>
      </c>
      <c r="B56" s="6" t="s">
        <v>101</v>
      </c>
      <c r="C56" s="6" t="s">
        <v>104</v>
      </c>
      <c r="D56" s="18">
        <v>44797.8</v>
      </c>
      <c r="E56" s="18">
        <v>-6.49</v>
      </c>
      <c r="F56" s="18">
        <f>D56+E56</f>
        <v>44791.310000000005</v>
      </c>
    </row>
    <row r="57" spans="1:6" ht="78.75">
      <c r="A57" s="8" t="s">
        <v>105</v>
      </c>
      <c r="B57" s="6" t="s">
        <v>96</v>
      </c>
      <c r="C57" s="6" t="s">
        <v>106</v>
      </c>
      <c r="D57" s="18">
        <v>30000</v>
      </c>
      <c r="E57" s="19">
        <v>0</v>
      </c>
      <c r="F57" s="18">
        <f t="shared" si="2"/>
        <v>30000</v>
      </c>
    </row>
    <row r="58" spans="1:6" ht="78.75">
      <c r="A58" s="8" t="s">
        <v>107</v>
      </c>
      <c r="B58" s="6" t="s">
        <v>108</v>
      </c>
      <c r="C58" s="6" t="s">
        <v>109</v>
      </c>
      <c r="D58" s="18">
        <v>10035.540000000001</v>
      </c>
      <c r="E58" s="19">
        <v>0</v>
      </c>
      <c r="F58" s="18">
        <f t="shared" si="2"/>
        <v>10035.540000000001</v>
      </c>
    </row>
    <row r="59" spans="1:6" ht="63">
      <c r="A59" s="8" t="s">
        <v>110</v>
      </c>
      <c r="B59" s="6" t="s">
        <v>101</v>
      </c>
      <c r="C59" s="6" t="s">
        <v>111</v>
      </c>
      <c r="D59" s="18">
        <v>1390.14</v>
      </c>
      <c r="E59" s="18">
        <v>-10.78</v>
      </c>
      <c r="F59" s="18">
        <f t="shared" si="2"/>
        <v>1379.3600000000001</v>
      </c>
    </row>
    <row r="60" spans="1:6" ht="47.25">
      <c r="A60" s="8" t="s">
        <v>112</v>
      </c>
      <c r="B60" s="6" t="s">
        <v>99</v>
      </c>
      <c r="C60" s="6" t="s">
        <v>113</v>
      </c>
      <c r="D60" s="18">
        <v>10526.94</v>
      </c>
      <c r="E60" s="19">
        <v>0</v>
      </c>
      <c r="F60" s="18">
        <f t="shared" si="2"/>
        <v>10526.94</v>
      </c>
    </row>
    <row r="61" spans="1:6" ht="53.25" customHeight="1">
      <c r="A61" s="8" t="s">
        <v>114</v>
      </c>
      <c r="B61" s="6" t="s">
        <v>108</v>
      </c>
      <c r="C61" s="6" t="s">
        <v>115</v>
      </c>
      <c r="D61" s="18">
        <v>4955.18</v>
      </c>
      <c r="E61" s="18">
        <v>1135.05</v>
      </c>
      <c r="F61" s="18">
        <f t="shared" si="2"/>
        <v>6090.2300000000005</v>
      </c>
    </row>
    <row r="62" spans="1:6" ht="86.25" customHeight="1">
      <c r="A62" s="8" t="s">
        <v>116</v>
      </c>
      <c r="B62" s="6" t="s">
        <v>108</v>
      </c>
      <c r="C62" s="6" t="s">
        <v>117</v>
      </c>
      <c r="D62" s="19">
        <v>0</v>
      </c>
      <c r="E62" s="18">
        <v>442.61</v>
      </c>
      <c r="F62" s="18">
        <f t="shared" si="2"/>
        <v>442.61</v>
      </c>
    </row>
    <row r="63" spans="1:6" ht="90" customHeight="1">
      <c r="A63" s="8" t="s">
        <v>118</v>
      </c>
      <c r="B63" s="6" t="s">
        <v>96</v>
      </c>
      <c r="C63" s="6" t="s">
        <v>119</v>
      </c>
      <c r="D63" s="18">
        <v>12084.22</v>
      </c>
      <c r="E63" s="19">
        <v>0</v>
      </c>
      <c r="F63" s="18">
        <f t="shared" si="2"/>
        <v>12084.22</v>
      </c>
    </row>
    <row r="64" spans="1:6" ht="182.25" customHeight="1">
      <c r="A64" s="8" t="s">
        <v>120</v>
      </c>
      <c r="B64" s="6" t="s">
        <v>46</v>
      </c>
      <c r="C64" s="6" t="s">
        <v>121</v>
      </c>
      <c r="D64" s="18">
        <v>6875.96</v>
      </c>
      <c r="E64" s="18">
        <v>3225.17</v>
      </c>
      <c r="F64" s="18">
        <f t="shared" si="2"/>
        <v>10101.130000000001</v>
      </c>
    </row>
    <row r="65" spans="1:6" ht="182.25" customHeight="1">
      <c r="A65" s="8" t="s">
        <v>122</v>
      </c>
      <c r="B65" s="6" t="s">
        <v>123</v>
      </c>
      <c r="C65" s="6" t="s">
        <v>124</v>
      </c>
      <c r="D65" s="18">
        <v>2420.91</v>
      </c>
      <c r="E65" s="19">
        <v>0</v>
      </c>
      <c r="F65" s="18">
        <f t="shared" si="2"/>
        <v>2420.91</v>
      </c>
    </row>
    <row r="66" spans="1:6" ht="204.75">
      <c r="A66" s="8" t="s">
        <v>125</v>
      </c>
      <c r="B66" s="6" t="s">
        <v>123</v>
      </c>
      <c r="C66" s="6" t="s">
        <v>126</v>
      </c>
      <c r="D66" s="18">
        <v>360</v>
      </c>
      <c r="E66" s="19">
        <v>0</v>
      </c>
      <c r="F66" s="18">
        <f t="shared" si="2"/>
        <v>360</v>
      </c>
    </row>
    <row r="67" spans="1:6" ht="220.5">
      <c r="A67" s="8" t="s">
        <v>127</v>
      </c>
      <c r="B67" s="6" t="s">
        <v>123</v>
      </c>
      <c r="C67" s="6" t="s">
        <v>128</v>
      </c>
      <c r="D67" s="18">
        <v>5000</v>
      </c>
      <c r="E67" s="18">
        <v>1000</v>
      </c>
      <c r="F67" s="18">
        <f t="shared" si="2"/>
        <v>6000</v>
      </c>
    </row>
    <row r="68" spans="1:6" ht="141.75">
      <c r="A68" s="8" t="s">
        <v>129</v>
      </c>
      <c r="B68" s="6" t="s">
        <v>123</v>
      </c>
      <c r="C68" s="6" t="s">
        <v>130</v>
      </c>
      <c r="D68" s="18">
        <v>5130</v>
      </c>
      <c r="E68" s="19">
        <v>0</v>
      </c>
      <c r="F68" s="18">
        <f t="shared" si="2"/>
        <v>5130</v>
      </c>
    </row>
    <row r="69" spans="1:6" ht="47.25">
      <c r="A69" s="8" t="s">
        <v>131</v>
      </c>
      <c r="B69" s="6" t="s">
        <v>96</v>
      </c>
      <c r="C69" s="6" t="s">
        <v>132</v>
      </c>
      <c r="D69" s="18">
        <v>37905.74</v>
      </c>
      <c r="E69" s="19">
        <v>0</v>
      </c>
      <c r="F69" s="18">
        <f t="shared" si="2"/>
        <v>37905.74</v>
      </c>
    </row>
    <row r="70" spans="1:6" ht="130.5" customHeight="1">
      <c r="A70" s="8" t="s">
        <v>133</v>
      </c>
      <c r="B70" s="6" t="s">
        <v>96</v>
      </c>
      <c r="C70" s="6" t="s">
        <v>134</v>
      </c>
      <c r="D70" s="18">
        <v>70859.899999999994</v>
      </c>
      <c r="E70" s="19">
        <v>0</v>
      </c>
      <c r="F70" s="18">
        <f t="shared" si="2"/>
        <v>70859.899999999994</v>
      </c>
    </row>
    <row r="71" spans="1:6" ht="24" customHeight="1">
      <c r="A71" s="8" t="s">
        <v>135</v>
      </c>
      <c r="B71" s="6" t="s">
        <v>7</v>
      </c>
      <c r="C71" s="6" t="s">
        <v>136</v>
      </c>
      <c r="D71" s="18">
        <f>SUM(D72:D91)</f>
        <v>229832.64</v>
      </c>
      <c r="E71" s="18">
        <f>SUM(E72:E91)</f>
        <v>45174.399999999994</v>
      </c>
      <c r="F71" s="18">
        <f>D71+E71</f>
        <v>275007.04000000004</v>
      </c>
    </row>
    <row r="72" spans="1:6" ht="54.75" customHeight="1">
      <c r="A72" s="8" t="s">
        <v>137</v>
      </c>
      <c r="B72" s="6" t="s">
        <v>60</v>
      </c>
      <c r="C72" s="6" t="s">
        <v>138</v>
      </c>
      <c r="D72" s="18">
        <v>148.6</v>
      </c>
      <c r="E72" s="18">
        <v>-148.6</v>
      </c>
      <c r="F72" s="18">
        <f t="shared" si="2"/>
        <v>0</v>
      </c>
    </row>
    <row r="73" spans="1:6" ht="38.25" customHeight="1">
      <c r="A73" s="8" t="s">
        <v>139</v>
      </c>
      <c r="B73" s="6" t="s">
        <v>99</v>
      </c>
      <c r="C73" s="6" t="s">
        <v>140</v>
      </c>
      <c r="D73" s="18">
        <v>14345.44</v>
      </c>
      <c r="E73" s="19">
        <v>0</v>
      </c>
      <c r="F73" s="18">
        <f t="shared" si="2"/>
        <v>14345.44</v>
      </c>
    </row>
    <row r="74" spans="1:6" ht="101.25" customHeight="1">
      <c r="A74" s="8" t="s">
        <v>141</v>
      </c>
      <c r="B74" s="6" t="s">
        <v>108</v>
      </c>
      <c r="C74" s="6" t="s">
        <v>142</v>
      </c>
      <c r="D74" s="18">
        <v>17133.400000000001</v>
      </c>
      <c r="E74" s="18">
        <v>6266.5</v>
      </c>
      <c r="F74" s="18">
        <f t="shared" si="2"/>
        <v>23399.9</v>
      </c>
    </row>
    <row r="75" spans="1:6" ht="101.25" customHeight="1">
      <c r="A75" s="8" t="s">
        <v>141</v>
      </c>
      <c r="B75" s="6" t="s">
        <v>101</v>
      </c>
      <c r="C75" s="6" t="s">
        <v>142</v>
      </c>
      <c r="D75" s="18">
        <v>4418.5</v>
      </c>
      <c r="E75" s="18">
        <v>1133.5</v>
      </c>
      <c r="F75" s="18">
        <f t="shared" si="2"/>
        <v>5552</v>
      </c>
    </row>
    <row r="76" spans="1:6" ht="101.25" customHeight="1">
      <c r="A76" s="8" t="s">
        <v>141</v>
      </c>
      <c r="B76" s="6" t="s">
        <v>99</v>
      </c>
      <c r="C76" s="6" t="s">
        <v>142</v>
      </c>
      <c r="D76" s="18">
        <v>34235</v>
      </c>
      <c r="E76" s="18">
        <v>10713.2</v>
      </c>
      <c r="F76" s="18">
        <f t="shared" si="2"/>
        <v>44948.2</v>
      </c>
    </row>
    <row r="77" spans="1:6" ht="69" customHeight="1">
      <c r="A77" s="8" t="s">
        <v>143</v>
      </c>
      <c r="B77" s="6" t="s">
        <v>108</v>
      </c>
      <c r="C77" s="6" t="s">
        <v>144</v>
      </c>
      <c r="D77" s="18">
        <v>7469.9</v>
      </c>
      <c r="E77" s="19">
        <v>0</v>
      </c>
      <c r="F77" s="18">
        <f t="shared" si="2"/>
        <v>7469.9</v>
      </c>
    </row>
    <row r="78" spans="1:6" ht="157.5">
      <c r="A78" s="8" t="s">
        <v>145</v>
      </c>
      <c r="B78" s="6" t="s">
        <v>99</v>
      </c>
      <c r="C78" s="6" t="s">
        <v>146</v>
      </c>
      <c r="D78" s="19">
        <v>0</v>
      </c>
      <c r="E78" s="18">
        <v>6423.88</v>
      </c>
      <c r="F78" s="18">
        <f t="shared" si="2"/>
        <v>6423.88</v>
      </c>
    </row>
    <row r="79" spans="1:6" ht="47.25">
      <c r="A79" s="8" t="s">
        <v>147</v>
      </c>
      <c r="B79" s="6" t="s">
        <v>101</v>
      </c>
      <c r="C79" s="6" t="s">
        <v>148</v>
      </c>
      <c r="D79" s="18">
        <v>3350.6</v>
      </c>
      <c r="E79" s="19">
        <v>0</v>
      </c>
      <c r="F79" s="18">
        <f t="shared" si="2"/>
        <v>3350.6</v>
      </c>
    </row>
    <row r="80" spans="1:6" ht="104.25" customHeight="1">
      <c r="A80" s="8" t="s">
        <v>149</v>
      </c>
      <c r="B80" s="6" t="s">
        <v>108</v>
      </c>
      <c r="C80" s="6" t="s">
        <v>150</v>
      </c>
      <c r="D80" s="18">
        <v>114747.2</v>
      </c>
      <c r="E80" s="18">
        <v>9070.7999999999993</v>
      </c>
      <c r="F80" s="18">
        <f t="shared" si="2"/>
        <v>123818</v>
      </c>
    </row>
    <row r="81" spans="1:6" ht="228" customHeight="1">
      <c r="A81" s="8" t="s">
        <v>151</v>
      </c>
      <c r="B81" s="6" t="s">
        <v>101</v>
      </c>
      <c r="C81" s="6" t="s">
        <v>152</v>
      </c>
      <c r="D81" s="18">
        <v>11107.5</v>
      </c>
      <c r="E81" s="19">
        <v>0</v>
      </c>
      <c r="F81" s="18">
        <f t="shared" si="2"/>
        <v>11107.5</v>
      </c>
    </row>
    <row r="82" spans="1:6" ht="38.25" customHeight="1">
      <c r="A82" s="8" t="s">
        <v>153</v>
      </c>
      <c r="B82" s="6" t="s">
        <v>99</v>
      </c>
      <c r="C82" s="6" t="s">
        <v>154</v>
      </c>
      <c r="D82" s="18">
        <v>3347.7</v>
      </c>
      <c r="E82" s="18">
        <v>172.7</v>
      </c>
      <c r="F82" s="18">
        <f t="shared" si="2"/>
        <v>3520.3999999999996</v>
      </c>
    </row>
    <row r="83" spans="1:6" ht="51.75" customHeight="1">
      <c r="A83" s="8" t="s">
        <v>155</v>
      </c>
      <c r="B83" s="6" t="s">
        <v>108</v>
      </c>
      <c r="C83" s="6" t="s">
        <v>156</v>
      </c>
      <c r="D83" s="18">
        <v>2692.1</v>
      </c>
      <c r="E83" s="19">
        <v>0</v>
      </c>
      <c r="F83" s="18">
        <f t="shared" si="2"/>
        <v>2692.1</v>
      </c>
    </row>
    <row r="84" spans="1:6" ht="51.75" customHeight="1">
      <c r="A84" s="8" t="s">
        <v>155</v>
      </c>
      <c r="B84" s="6" t="s">
        <v>101</v>
      </c>
      <c r="C84" s="6" t="s">
        <v>156</v>
      </c>
      <c r="D84" s="18">
        <v>723.3</v>
      </c>
      <c r="E84" s="19">
        <v>0</v>
      </c>
      <c r="F84" s="18">
        <f t="shared" si="2"/>
        <v>723.3</v>
      </c>
    </row>
    <row r="85" spans="1:6" ht="51.75" customHeight="1">
      <c r="A85" s="8" t="s">
        <v>155</v>
      </c>
      <c r="B85" s="6" t="s">
        <v>99</v>
      </c>
      <c r="C85" s="6" t="s">
        <v>156</v>
      </c>
      <c r="D85" s="18">
        <v>2896</v>
      </c>
      <c r="E85" s="19">
        <v>0</v>
      </c>
      <c r="F85" s="18">
        <f t="shared" si="2"/>
        <v>2896</v>
      </c>
    </row>
    <row r="86" spans="1:6" ht="71.25" customHeight="1">
      <c r="A86" s="8" t="s">
        <v>157</v>
      </c>
      <c r="B86" s="6" t="s">
        <v>99</v>
      </c>
      <c r="C86" s="6" t="s">
        <v>158</v>
      </c>
      <c r="D86" s="18">
        <v>11201</v>
      </c>
      <c r="E86" s="19">
        <v>0</v>
      </c>
      <c r="F86" s="18">
        <f t="shared" si="2"/>
        <v>11201</v>
      </c>
    </row>
    <row r="87" spans="1:6" ht="59.25" customHeight="1">
      <c r="A87" s="8" t="s">
        <v>281</v>
      </c>
      <c r="B87" s="15" t="s">
        <v>160</v>
      </c>
      <c r="C87" s="15" t="s">
        <v>280</v>
      </c>
      <c r="D87" s="18"/>
      <c r="E87" s="18">
        <v>11284.92</v>
      </c>
      <c r="F87" s="18">
        <f t="shared" si="2"/>
        <v>11284.92</v>
      </c>
    </row>
    <row r="88" spans="1:6" ht="47.25">
      <c r="A88" s="8" t="s">
        <v>159</v>
      </c>
      <c r="B88" s="6" t="s">
        <v>160</v>
      </c>
      <c r="C88" s="6" t="s">
        <v>161</v>
      </c>
      <c r="D88" s="18">
        <v>912.1</v>
      </c>
      <c r="E88" s="19">
        <v>0</v>
      </c>
      <c r="F88" s="18">
        <f t="shared" si="2"/>
        <v>912.1</v>
      </c>
    </row>
    <row r="89" spans="1:6" ht="130.5" customHeight="1">
      <c r="A89" s="8" t="s">
        <v>282</v>
      </c>
      <c r="B89" s="15" t="s">
        <v>101</v>
      </c>
      <c r="C89" s="15" t="s">
        <v>283</v>
      </c>
      <c r="D89" s="18"/>
      <c r="E89" s="18">
        <v>257.5</v>
      </c>
      <c r="F89" s="18">
        <f t="shared" si="2"/>
        <v>257.5</v>
      </c>
    </row>
    <row r="90" spans="1:6" ht="86.25" customHeight="1">
      <c r="A90" s="8" t="s">
        <v>162</v>
      </c>
      <c r="B90" s="6" t="s">
        <v>60</v>
      </c>
      <c r="C90" s="6" t="s">
        <v>163</v>
      </c>
      <c r="D90" s="18">
        <v>896.5</v>
      </c>
      <c r="E90" s="19">
        <v>0</v>
      </c>
      <c r="F90" s="18">
        <f t="shared" si="2"/>
        <v>896.5</v>
      </c>
    </row>
    <row r="91" spans="1:6" ht="78.75">
      <c r="A91" s="8" t="s">
        <v>164</v>
      </c>
      <c r="B91" s="6" t="s">
        <v>101</v>
      </c>
      <c r="C91" s="6" t="s">
        <v>165</v>
      </c>
      <c r="D91" s="18">
        <v>207.8</v>
      </c>
      <c r="E91" s="19">
        <v>0</v>
      </c>
      <c r="F91" s="18">
        <f t="shared" si="2"/>
        <v>207.8</v>
      </c>
    </row>
    <row r="92" spans="1:6" ht="36.75" customHeight="1">
      <c r="A92" s="8" t="s">
        <v>166</v>
      </c>
      <c r="B92" s="6" t="s">
        <v>7</v>
      </c>
      <c r="C92" s="6" t="s">
        <v>167</v>
      </c>
      <c r="D92" s="18">
        <f>SUM(D93:D122)</f>
        <v>1379058.21</v>
      </c>
      <c r="E92" s="18">
        <f>SUM(E93:E122)</f>
        <v>-11462.16</v>
      </c>
      <c r="F92" s="18">
        <f t="shared" si="2"/>
        <v>1367596.05</v>
      </c>
    </row>
    <row r="93" spans="1:6" ht="147.75" customHeight="1">
      <c r="A93" s="8" t="s">
        <v>168</v>
      </c>
      <c r="B93" s="6" t="s">
        <v>101</v>
      </c>
      <c r="C93" s="6" t="s">
        <v>169</v>
      </c>
      <c r="D93" s="18">
        <v>718540.4</v>
      </c>
      <c r="E93" s="18">
        <v>5209.2</v>
      </c>
      <c r="F93" s="18">
        <f t="shared" si="2"/>
        <v>723749.6</v>
      </c>
    </row>
    <row r="94" spans="1:6" ht="84" customHeight="1">
      <c r="A94" s="8" t="s">
        <v>170</v>
      </c>
      <c r="B94" s="6" t="s">
        <v>101</v>
      </c>
      <c r="C94" s="6" t="s">
        <v>171</v>
      </c>
      <c r="D94" s="18">
        <v>541738.6</v>
      </c>
      <c r="E94" s="18">
        <v>-18995.5</v>
      </c>
      <c r="F94" s="18">
        <f t="shared" si="2"/>
        <v>522743.1</v>
      </c>
    </row>
    <row r="95" spans="1:6" ht="70.5" customHeight="1">
      <c r="A95" s="8" t="s">
        <v>172</v>
      </c>
      <c r="B95" s="6" t="s">
        <v>60</v>
      </c>
      <c r="C95" s="6" t="s">
        <v>173</v>
      </c>
      <c r="D95" s="18">
        <v>4807.2</v>
      </c>
      <c r="E95" s="18">
        <v>-1860.8</v>
      </c>
      <c r="F95" s="18">
        <f t="shared" si="2"/>
        <v>2946.3999999999996</v>
      </c>
    </row>
    <row r="96" spans="1:6" ht="100.5" customHeight="1">
      <c r="A96" s="8" t="s">
        <v>174</v>
      </c>
      <c r="B96" s="6" t="s">
        <v>60</v>
      </c>
      <c r="C96" s="6" t="s">
        <v>175</v>
      </c>
      <c r="D96" s="18">
        <v>64.400000000000006</v>
      </c>
      <c r="E96" s="19">
        <v>0</v>
      </c>
      <c r="F96" s="18">
        <f t="shared" si="2"/>
        <v>64.400000000000006</v>
      </c>
    </row>
    <row r="97" spans="1:6" ht="63">
      <c r="A97" s="8" t="s">
        <v>176</v>
      </c>
      <c r="B97" s="6" t="s">
        <v>108</v>
      </c>
      <c r="C97" s="6" t="s">
        <v>177</v>
      </c>
      <c r="D97" s="18">
        <v>70</v>
      </c>
      <c r="E97" s="19">
        <v>0</v>
      </c>
      <c r="F97" s="18">
        <f t="shared" si="2"/>
        <v>70</v>
      </c>
    </row>
    <row r="98" spans="1:6" ht="63">
      <c r="A98" s="8" t="s">
        <v>176</v>
      </c>
      <c r="B98" s="6" t="s">
        <v>101</v>
      </c>
      <c r="C98" s="6" t="s">
        <v>177</v>
      </c>
      <c r="D98" s="18">
        <v>797</v>
      </c>
      <c r="E98" s="18">
        <v>94</v>
      </c>
      <c r="F98" s="18">
        <f t="shared" si="2"/>
        <v>891</v>
      </c>
    </row>
    <row r="99" spans="1:6" ht="63">
      <c r="A99" s="8" t="s">
        <v>176</v>
      </c>
      <c r="B99" s="6" t="s">
        <v>99</v>
      </c>
      <c r="C99" s="6" t="s">
        <v>177</v>
      </c>
      <c r="D99" s="18">
        <v>70</v>
      </c>
      <c r="E99" s="18">
        <v>-5.83</v>
      </c>
      <c r="F99" s="18">
        <f t="shared" si="2"/>
        <v>64.17</v>
      </c>
    </row>
    <row r="100" spans="1:6" ht="70.5" customHeight="1">
      <c r="A100" s="8" t="s">
        <v>178</v>
      </c>
      <c r="B100" s="6" t="s">
        <v>123</v>
      </c>
      <c r="C100" s="6" t="s">
        <v>179</v>
      </c>
      <c r="D100" s="18">
        <v>1209.5</v>
      </c>
      <c r="E100" s="19">
        <v>0</v>
      </c>
      <c r="F100" s="18">
        <f t="shared" si="2"/>
        <v>1209.5</v>
      </c>
    </row>
    <row r="101" spans="1:6" ht="130.5" customHeight="1">
      <c r="A101" s="8" t="s">
        <v>180</v>
      </c>
      <c r="B101" s="6" t="s">
        <v>123</v>
      </c>
      <c r="C101" s="6" t="s">
        <v>181</v>
      </c>
      <c r="D101" s="18">
        <v>20</v>
      </c>
      <c r="E101" s="19">
        <v>0</v>
      </c>
      <c r="F101" s="18">
        <f t="shared" si="2"/>
        <v>20</v>
      </c>
    </row>
    <row r="102" spans="1:6" ht="99.75" customHeight="1">
      <c r="A102" s="8" t="s">
        <v>182</v>
      </c>
      <c r="B102" s="6" t="s">
        <v>60</v>
      </c>
      <c r="C102" s="6" t="s">
        <v>183</v>
      </c>
      <c r="D102" s="18">
        <v>0.6</v>
      </c>
      <c r="E102" s="19">
        <v>0</v>
      </c>
      <c r="F102" s="18">
        <f t="shared" si="2"/>
        <v>0.6</v>
      </c>
    </row>
    <row r="103" spans="1:6" ht="83.25" customHeight="1">
      <c r="A103" s="8" t="s">
        <v>184</v>
      </c>
      <c r="B103" s="6" t="s">
        <v>123</v>
      </c>
      <c r="C103" s="6" t="s">
        <v>185</v>
      </c>
      <c r="D103" s="18">
        <v>131.30000000000001</v>
      </c>
      <c r="E103" s="19">
        <v>0</v>
      </c>
      <c r="F103" s="18">
        <f t="shared" si="2"/>
        <v>131.30000000000001</v>
      </c>
    </row>
    <row r="104" spans="1:6" ht="66.75" customHeight="1">
      <c r="A104" s="8" t="s">
        <v>186</v>
      </c>
      <c r="B104" s="6" t="s">
        <v>123</v>
      </c>
      <c r="C104" s="6" t="s">
        <v>187</v>
      </c>
      <c r="D104" s="18">
        <v>6608.5</v>
      </c>
      <c r="E104" s="19">
        <v>0</v>
      </c>
      <c r="F104" s="18">
        <f t="shared" si="2"/>
        <v>6608.5</v>
      </c>
    </row>
    <row r="105" spans="1:6" ht="66.75" customHeight="1">
      <c r="A105" s="8" t="s">
        <v>188</v>
      </c>
      <c r="B105" s="6" t="s">
        <v>123</v>
      </c>
      <c r="C105" s="6" t="s">
        <v>189</v>
      </c>
      <c r="D105" s="18">
        <v>1902.2</v>
      </c>
      <c r="E105" s="19">
        <v>0</v>
      </c>
      <c r="F105" s="18">
        <f t="shared" si="2"/>
        <v>1902.2</v>
      </c>
    </row>
    <row r="106" spans="1:6" ht="84" customHeight="1">
      <c r="A106" s="8" t="s">
        <v>190</v>
      </c>
      <c r="B106" s="6" t="s">
        <v>160</v>
      </c>
      <c r="C106" s="6" t="s">
        <v>191</v>
      </c>
      <c r="D106" s="18">
        <v>143.9</v>
      </c>
      <c r="E106" s="19">
        <v>0</v>
      </c>
      <c r="F106" s="18">
        <f t="shared" si="2"/>
        <v>143.9</v>
      </c>
    </row>
    <row r="107" spans="1:6" ht="72" customHeight="1">
      <c r="A107" s="8" t="s">
        <v>192</v>
      </c>
      <c r="B107" s="6" t="s">
        <v>160</v>
      </c>
      <c r="C107" s="6" t="s">
        <v>193</v>
      </c>
      <c r="D107" s="18">
        <v>562.5</v>
      </c>
      <c r="E107" s="18">
        <v>-251.77</v>
      </c>
      <c r="F107" s="18">
        <f t="shared" si="2"/>
        <v>310.73</v>
      </c>
    </row>
    <row r="108" spans="1:6" ht="182.25" customHeight="1">
      <c r="A108" s="8" t="s">
        <v>194</v>
      </c>
      <c r="B108" s="6" t="s">
        <v>101</v>
      </c>
      <c r="C108" s="6" t="s">
        <v>195</v>
      </c>
      <c r="D108" s="18">
        <v>1462.73</v>
      </c>
      <c r="E108" s="18">
        <v>-197.22</v>
      </c>
      <c r="F108" s="18">
        <f t="shared" si="2"/>
        <v>1265.51</v>
      </c>
    </row>
    <row r="109" spans="1:6" ht="157.5">
      <c r="A109" s="8" t="s">
        <v>196</v>
      </c>
      <c r="B109" s="6" t="s">
        <v>123</v>
      </c>
      <c r="C109" s="6" t="s">
        <v>197</v>
      </c>
      <c r="D109" s="18">
        <v>2</v>
      </c>
      <c r="E109" s="19">
        <v>0</v>
      </c>
      <c r="F109" s="18">
        <f t="shared" si="2"/>
        <v>2</v>
      </c>
    </row>
    <row r="110" spans="1:6" ht="67.5" customHeight="1">
      <c r="A110" s="8" t="s">
        <v>199</v>
      </c>
      <c r="B110" s="6" t="s">
        <v>123</v>
      </c>
      <c r="C110" s="6" t="s">
        <v>200</v>
      </c>
      <c r="D110" s="18">
        <v>676.3</v>
      </c>
      <c r="E110" s="19">
        <v>0</v>
      </c>
      <c r="F110" s="18">
        <f t="shared" si="2"/>
        <v>676.3</v>
      </c>
    </row>
    <row r="111" spans="1:6" ht="67.5" customHeight="1">
      <c r="A111" s="8" t="s">
        <v>199</v>
      </c>
      <c r="B111" s="6" t="s">
        <v>160</v>
      </c>
      <c r="C111" s="6" t="s">
        <v>200</v>
      </c>
      <c r="D111" s="18">
        <v>676.3</v>
      </c>
      <c r="E111" s="19">
        <v>0</v>
      </c>
      <c r="F111" s="18">
        <f t="shared" si="2"/>
        <v>676.3</v>
      </c>
    </row>
    <row r="112" spans="1:6" ht="189">
      <c r="A112" s="8" t="s">
        <v>201</v>
      </c>
      <c r="B112" s="6" t="s">
        <v>101</v>
      </c>
      <c r="C112" s="6" t="s">
        <v>202</v>
      </c>
      <c r="D112" s="18">
        <v>815.8</v>
      </c>
      <c r="E112" s="19">
        <v>0</v>
      </c>
      <c r="F112" s="18">
        <f t="shared" si="2"/>
        <v>815.8</v>
      </c>
    </row>
    <row r="113" spans="1:6" ht="84.75" customHeight="1">
      <c r="A113" s="8" t="s">
        <v>203</v>
      </c>
      <c r="B113" s="6" t="s">
        <v>60</v>
      </c>
      <c r="C113" s="6" t="s">
        <v>204</v>
      </c>
      <c r="D113" s="18">
        <v>156.4</v>
      </c>
      <c r="E113" s="19">
        <v>0</v>
      </c>
      <c r="F113" s="18">
        <f t="shared" si="2"/>
        <v>156.4</v>
      </c>
    </row>
    <row r="114" spans="1:6" ht="231" customHeight="1">
      <c r="A114" s="8" t="s">
        <v>205</v>
      </c>
      <c r="B114" s="6" t="s">
        <v>101</v>
      </c>
      <c r="C114" s="6" t="s">
        <v>206</v>
      </c>
      <c r="D114" s="18">
        <v>30643.599999999999</v>
      </c>
      <c r="E114" s="18">
        <v>-293.39999999999998</v>
      </c>
      <c r="F114" s="18">
        <f t="shared" si="2"/>
        <v>30350.199999999997</v>
      </c>
    </row>
    <row r="115" spans="1:6" ht="55.5" customHeight="1">
      <c r="A115" s="8" t="s">
        <v>207</v>
      </c>
      <c r="B115" s="6" t="s">
        <v>123</v>
      </c>
      <c r="C115" s="6" t="s">
        <v>208</v>
      </c>
      <c r="D115" s="18">
        <v>463</v>
      </c>
      <c r="E115" s="19">
        <v>0</v>
      </c>
      <c r="F115" s="18">
        <f t="shared" si="2"/>
        <v>463</v>
      </c>
    </row>
    <row r="116" spans="1:6" ht="181.5" customHeight="1">
      <c r="A116" s="8" t="s">
        <v>209</v>
      </c>
      <c r="B116" s="6" t="s">
        <v>123</v>
      </c>
      <c r="C116" s="6" t="s">
        <v>210</v>
      </c>
      <c r="D116" s="18">
        <v>8601.32</v>
      </c>
      <c r="E116" s="18">
        <v>-878.8</v>
      </c>
      <c r="F116" s="18">
        <f t="shared" si="2"/>
        <v>7722.5199999999995</v>
      </c>
    </row>
    <row r="117" spans="1:6" ht="129" customHeight="1">
      <c r="A117" s="8" t="s">
        <v>211</v>
      </c>
      <c r="B117" s="6" t="s">
        <v>123</v>
      </c>
      <c r="C117" s="6" t="s">
        <v>212</v>
      </c>
      <c r="D117" s="18">
        <v>41997.599999999999</v>
      </c>
      <c r="E117" s="18">
        <v>5378</v>
      </c>
      <c r="F117" s="18">
        <f t="shared" si="2"/>
        <v>47375.6</v>
      </c>
    </row>
    <row r="118" spans="1:6" ht="83.25" customHeight="1">
      <c r="A118" s="8" t="s">
        <v>213</v>
      </c>
      <c r="B118" s="6" t="s">
        <v>60</v>
      </c>
      <c r="C118" s="6" t="s">
        <v>214</v>
      </c>
      <c r="D118" s="18">
        <v>9234.76</v>
      </c>
      <c r="E118" s="19">
        <v>0</v>
      </c>
      <c r="F118" s="18">
        <f t="shared" si="2"/>
        <v>9234.76</v>
      </c>
    </row>
    <row r="119" spans="1:6" ht="82.5" customHeight="1">
      <c r="A119" s="8" t="s">
        <v>215</v>
      </c>
      <c r="B119" s="6" t="s">
        <v>123</v>
      </c>
      <c r="C119" s="6" t="s">
        <v>216</v>
      </c>
      <c r="D119" s="18">
        <v>30</v>
      </c>
      <c r="E119" s="19">
        <v>0</v>
      </c>
      <c r="F119" s="18">
        <f t="shared" si="2"/>
        <v>30</v>
      </c>
    </row>
    <row r="120" spans="1:6" ht="66" customHeight="1">
      <c r="A120" s="8" t="s">
        <v>217</v>
      </c>
      <c r="B120" s="6" t="s">
        <v>123</v>
      </c>
      <c r="C120" s="6" t="s">
        <v>218</v>
      </c>
      <c r="D120" s="18">
        <v>1010.7</v>
      </c>
      <c r="E120" s="18">
        <v>339.96</v>
      </c>
      <c r="F120" s="18">
        <f t="shared" ref="F120:F138" si="3">D120+E120</f>
        <v>1350.66</v>
      </c>
    </row>
    <row r="121" spans="1:6" ht="330.75">
      <c r="A121" s="8" t="s">
        <v>219</v>
      </c>
      <c r="B121" s="6" t="s">
        <v>101</v>
      </c>
      <c r="C121" s="6" t="s">
        <v>220</v>
      </c>
      <c r="D121" s="18">
        <v>4881.8999999999996</v>
      </c>
      <c r="E121" s="19">
        <v>0</v>
      </c>
      <c r="F121" s="18">
        <f t="shared" si="3"/>
        <v>4881.8999999999996</v>
      </c>
    </row>
    <row r="122" spans="1:6" ht="47.25">
      <c r="A122" s="8" t="s">
        <v>221</v>
      </c>
      <c r="B122" s="6" t="s">
        <v>123</v>
      </c>
      <c r="C122" s="6" t="s">
        <v>222</v>
      </c>
      <c r="D122" s="18">
        <v>1739.7</v>
      </c>
      <c r="E122" s="19">
        <v>0</v>
      </c>
      <c r="F122" s="18">
        <f t="shared" si="3"/>
        <v>1739.7</v>
      </c>
    </row>
    <row r="123" spans="1:6" ht="24" customHeight="1">
      <c r="A123" s="8" t="s">
        <v>223</v>
      </c>
      <c r="B123" s="6" t="s">
        <v>7</v>
      </c>
      <c r="C123" s="6" t="s">
        <v>224</v>
      </c>
      <c r="D123" s="18">
        <f>SUM(D124:D138)</f>
        <v>345864.19</v>
      </c>
      <c r="E123" s="18">
        <f>SUM(E124:E138)</f>
        <v>49547.29</v>
      </c>
      <c r="F123" s="18">
        <f t="shared" si="3"/>
        <v>395411.48</v>
      </c>
    </row>
    <row r="124" spans="1:6" ht="85.5" customHeight="1">
      <c r="A124" s="8" t="s">
        <v>225</v>
      </c>
      <c r="B124" s="6" t="s">
        <v>101</v>
      </c>
      <c r="C124" s="6" t="s">
        <v>226</v>
      </c>
      <c r="D124" s="18">
        <v>58824.36</v>
      </c>
      <c r="E124" s="19">
        <v>0</v>
      </c>
      <c r="F124" s="18">
        <f t="shared" si="3"/>
        <v>58824.36</v>
      </c>
    </row>
    <row r="125" spans="1:6" ht="87.75" customHeight="1">
      <c r="A125" s="8" t="s">
        <v>227</v>
      </c>
      <c r="B125" s="6" t="s">
        <v>96</v>
      </c>
      <c r="C125" s="6" t="s">
        <v>228</v>
      </c>
      <c r="D125" s="18">
        <v>80000</v>
      </c>
      <c r="E125" s="19">
        <v>0</v>
      </c>
      <c r="F125" s="18">
        <f t="shared" si="3"/>
        <v>80000</v>
      </c>
    </row>
    <row r="126" spans="1:6" ht="54" customHeight="1">
      <c r="A126" s="8" t="s">
        <v>229</v>
      </c>
      <c r="B126" s="6" t="s">
        <v>108</v>
      </c>
      <c r="C126" s="6" t="s">
        <v>230</v>
      </c>
      <c r="D126" s="19">
        <v>0</v>
      </c>
      <c r="E126" s="18">
        <v>5000</v>
      </c>
      <c r="F126" s="18">
        <f t="shared" si="3"/>
        <v>5000</v>
      </c>
    </row>
    <row r="127" spans="1:6" ht="54" customHeight="1">
      <c r="A127" s="8" t="s">
        <v>231</v>
      </c>
      <c r="B127" s="6" t="s">
        <v>123</v>
      </c>
      <c r="C127" s="6" t="s">
        <v>232</v>
      </c>
      <c r="D127" s="18">
        <v>42.38</v>
      </c>
      <c r="E127" s="19">
        <v>0</v>
      </c>
      <c r="F127" s="18">
        <f t="shared" si="3"/>
        <v>42.38</v>
      </c>
    </row>
    <row r="128" spans="1:6" ht="54" customHeight="1">
      <c r="A128" s="8" t="s">
        <v>231</v>
      </c>
      <c r="B128" s="6" t="s">
        <v>108</v>
      </c>
      <c r="C128" s="6" t="s">
        <v>232</v>
      </c>
      <c r="D128" s="18">
        <v>198.58</v>
      </c>
      <c r="E128" s="18">
        <v>98.94</v>
      </c>
      <c r="F128" s="18">
        <f t="shared" si="3"/>
        <v>297.52</v>
      </c>
    </row>
    <row r="129" spans="1:6" ht="54" customHeight="1">
      <c r="A129" s="8" t="s">
        <v>231</v>
      </c>
      <c r="B129" s="6" t="s">
        <v>101</v>
      </c>
      <c r="C129" s="6" t="s">
        <v>232</v>
      </c>
      <c r="D129" s="18">
        <v>423.22</v>
      </c>
      <c r="E129" s="18">
        <f>101+42.9</f>
        <v>143.9</v>
      </c>
      <c r="F129" s="18">
        <f t="shared" si="3"/>
        <v>567.12</v>
      </c>
    </row>
    <row r="130" spans="1:6" ht="54" customHeight="1">
      <c r="A130" s="8" t="s">
        <v>231</v>
      </c>
      <c r="B130" s="6" t="s">
        <v>99</v>
      </c>
      <c r="C130" s="6" t="s">
        <v>232</v>
      </c>
      <c r="D130" s="18">
        <v>303.89999999999998</v>
      </c>
      <c r="E130" s="18">
        <v>250</v>
      </c>
      <c r="F130" s="18">
        <f t="shared" si="3"/>
        <v>553.9</v>
      </c>
    </row>
    <row r="131" spans="1:6" ht="54" customHeight="1">
      <c r="A131" s="8" t="s">
        <v>231</v>
      </c>
      <c r="B131" s="6" t="s">
        <v>60</v>
      </c>
      <c r="C131" s="6" t="s">
        <v>232</v>
      </c>
      <c r="D131" s="19">
        <v>0</v>
      </c>
      <c r="E131" s="18">
        <v>110.4</v>
      </c>
      <c r="F131" s="18">
        <f t="shared" si="3"/>
        <v>110.4</v>
      </c>
    </row>
    <row r="132" spans="1:6" ht="120.75" customHeight="1">
      <c r="A132" s="8" t="s">
        <v>233</v>
      </c>
      <c r="B132" s="6" t="s">
        <v>101</v>
      </c>
      <c r="C132" s="6" t="s">
        <v>234</v>
      </c>
      <c r="D132" s="18">
        <v>5571.5</v>
      </c>
      <c r="E132" s="19">
        <v>0</v>
      </c>
      <c r="F132" s="18">
        <f t="shared" si="3"/>
        <v>5571.5</v>
      </c>
    </row>
    <row r="133" spans="1:6" ht="230.25" customHeight="1">
      <c r="A133" s="8" t="s">
        <v>235</v>
      </c>
      <c r="B133" s="6" t="s">
        <v>123</v>
      </c>
      <c r="C133" s="6" t="s">
        <v>236</v>
      </c>
      <c r="D133" s="18">
        <v>1010</v>
      </c>
      <c r="E133" s="19">
        <v>0</v>
      </c>
      <c r="F133" s="18">
        <f t="shared" si="3"/>
        <v>1010</v>
      </c>
    </row>
    <row r="134" spans="1:6" ht="69.75" customHeight="1">
      <c r="A134" s="8" t="s">
        <v>237</v>
      </c>
      <c r="B134" s="6" t="s">
        <v>101</v>
      </c>
      <c r="C134" s="6" t="s">
        <v>238</v>
      </c>
      <c r="D134" s="18">
        <v>1188</v>
      </c>
      <c r="E134" s="18">
        <v>62</v>
      </c>
      <c r="F134" s="18">
        <f t="shared" si="3"/>
        <v>1250</v>
      </c>
    </row>
    <row r="135" spans="1:6" ht="47.25">
      <c r="A135" s="8" t="s">
        <v>239</v>
      </c>
      <c r="B135" s="6" t="s">
        <v>101</v>
      </c>
      <c r="C135" s="6" t="s">
        <v>240</v>
      </c>
      <c r="D135" s="18">
        <v>495.6</v>
      </c>
      <c r="E135" s="19">
        <v>0</v>
      </c>
      <c r="F135" s="18">
        <f t="shared" si="3"/>
        <v>495.6</v>
      </c>
    </row>
    <row r="136" spans="1:6" ht="50.25" customHeight="1">
      <c r="A136" s="8" t="s">
        <v>241</v>
      </c>
      <c r="B136" s="6" t="s">
        <v>60</v>
      </c>
      <c r="C136" s="6" t="s">
        <v>242</v>
      </c>
      <c r="D136" s="18">
        <v>4012.45</v>
      </c>
      <c r="E136" s="18">
        <f>3010.17+1505.08</f>
        <v>4515.25</v>
      </c>
      <c r="F136" s="18">
        <f t="shared" si="3"/>
        <v>8527.7000000000007</v>
      </c>
    </row>
    <row r="137" spans="1:6" ht="94.5">
      <c r="A137" s="8" t="s">
        <v>243</v>
      </c>
      <c r="B137" s="6" t="s">
        <v>101</v>
      </c>
      <c r="C137" s="6" t="s">
        <v>244</v>
      </c>
      <c r="D137" s="18">
        <v>134063.29999999999</v>
      </c>
      <c r="E137" s="18">
        <v>39366.800000000003</v>
      </c>
      <c r="F137" s="18">
        <f t="shared" si="3"/>
        <v>173430.09999999998</v>
      </c>
    </row>
    <row r="138" spans="1:6" ht="94.5">
      <c r="A138" s="8" t="s">
        <v>245</v>
      </c>
      <c r="B138" s="6" t="s">
        <v>101</v>
      </c>
      <c r="C138" s="6" t="s">
        <v>246</v>
      </c>
      <c r="D138" s="18">
        <v>59730.9</v>
      </c>
      <c r="E138" s="19">
        <v>0</v>
      </c>
      <c r="F138" s="18">
        <f t="shared" si="3"/>
        <v>59730.9</v>
      </c>
    </row>
    <row r="139" spans="1:6" ht="71.25" customHeight="1">
      <c r="A139" s="8" t="s">
        <v>247</v>
      </c>
      <c r="B139" s="6" t="s">
        <v>7</v>
      </c>
      <c r="C139" s="6" t="s">
        <v>248</v>
      </c>
      <c r="D139" s="18">
        <f>SUM(D140:D145)</f>
        <v>2084.5899999999997</v>
      </c>
      <c r="E139" s="18">
        <f>SUM(E140:E145)</f>
        <v>1163.17</v>
      </c>
      <c r="F139" s="18">
        <f>D139+E139</f>
        <v>3247.7599999999998</v>
      </c>
    </row>
    <row r="140" spans="1:6" ht="54" customHeight="1">
      <c r="A140" s="8" t="s">
        <v>249</v>
      </c>
      <c r="B140" s="6" t="s">
        <v>101</v>
      </c>
      <c r="C140" s="6" t="s">
        <v>250</v>
      </c>
      <c r="D140" s="18">
        <v>331.23</v>
      </c>
      <c r="E140" s="19">
        <v>0</v>
      </c>
      <c r="F140" s="18">
        <f t="shared" ref="F140:F153" si="4">D140+E140</f>
        <v>331.23</v>
      </c>
    </row>
    <row r="141" spans="1:6" ht="67.5" customHeight="1">
      <c r="A141" s="8" t="s">
        <v>251</v>
      </c>
      <c r="B141" s="6" t="s">
        <v>101</v>
      </c>
      <c r="C141" s="6" t="s">
        <v>252</v>
      </c>
      <c r="D141" s="18">
        <v>394.35</v>
      </c>
      <c r="E141" s="19">
        <v>0</v>
      </c>
      <c r="F141" s="18">
        <f t="shared" si="4"/>
        <v>394.35</v>
      </c>
    </row>
    <row r="142" spans="1:6" ht="67.5" customHeight="1">
      <c r="A142" s="8" t="s">
        <v>251</v>
      </c>
      <c r="B142" s="6" t="s">
        <v>99</v>
      </c>
      <c r="C142" s="6" t="s">
        <v>252</v>
      </c>
      <c r="D142" s="18">
        <v>189.75</v>
      </c>
      <c r="E142" s="19">
        <v>0</v>
      </c>
      <c r="F142" s="18">
        <f t="shared" si="4"/>
        <v>189.75</v>
      </c>
    </row>
    <row r="143" spans="1:6" ht="69.75" customHeight="1">
      <c r="A143" s="8" t="s">
        <v>253</v>
      </c>
      <c r="B143" s="6" t="s">
        <v>99</v>
      </c>
      <c r="C143" s="6" t="s">
        <v>254</v>
      </c>
      <c r="D143" s="18">
        <v>999</v>
      </c>
      <c r="E143" s="19">
        <v>0</v>
      </c>
      <c r="F143" s="18">
        <f t="shared" si="4"/>
        <v>999</v>
      </c>
    </row>
    <row r="144" spans="1:6" ht="54" customHeight="1">
      <c r="A144" s="8" t="s">
        <v>255</v>
      </c>
      <c r="B144" s="6" t="s">
        <v>123</v>
      </c>
      <c r="C144" s="6" t="s">
        <v>256</v>
      </c>
      <c r="D144" s="18">
        <v>5.55</v>
      </c>
      <c r="E144" s="18">
        <v>1163.18</v>
      </c>
      <c r="F144" s="18">
        <f t="shared" si="4"/>
        <v>1168.73</v>
      </c>
    </row>
    <row r="145" spans="1:8" ht="54" customHeight="1">
      <c r="A145" s="8" t="s">
        <v>257</v>
      </c>
      <c r="B145" s="6" t="s">
        <v>46</v>
      </c>
      <c r="C145" s="6" t="s">
        <v>258</v>
      </c>
      <c r="D145" s="18">
        <v>164.71</v>
      </c>
      <c r="E145" s="18">
        <v>-0.01</v>
      </c>
      <c r="F145" s="18">
        <f t="shared" si="4"/>
        <v>164.70000000000002</v>
      </c>
    </row>
    <row r="146" spans="1:8" ht="53.25" customHeight="1">
      <c r="A146" s="8" t="s">
        <v>259</v>
      </c>
      <c r="B146" s="6" t="s">
        <v>7</v>
      </c>
      <c r="C146" s="6" t="s">
        <v>260</v>
      </c>
      <c r="D146" s="18">
        <f>SUM(D147:D153)</f>
        <v>-15537.37</v>
      </c>
      <c r="E146" s="18">
        <f>SUM(E147:E153)</f>
        <v>-9.27</v>
      </c>
      <c r="F146" s="18">
        <f t="shared" si="4"/>
        <v>-15546.640000000001</v>
      </c>
    </row>
    <row r="147" spans="1:8" ht="67.5" customHeight="1">
      <c r="A147" s="8" t="s">
        <v>261</v>
      </c>
      <c r="B147" s="6" t="s">
        <v>123</v>
      </c>
      <c r="C147" s="6" t="s">
        <v>262</v>
      </c>
      <c r="D147" s="18">
        <v>-987.03</v>
      </c>
      <c r="E147" s="18">
        <v>-9.27</v>
      </c>
      <c r="F147" s="18">
        <f t="shared" si="4"/>
        <v>-996.3</v>
      </c>
    </row>
    <row r="148" spans="1:8" ht="67.5" customHeight="1">
      <c r="A148" s="8" t="s">
        <v>261</v>
      </c>
      <c r="B148" s="6" t="s">
        <v>108</v>
      </c>
      <c r="C148" s="6" t="s">
        <v>262</v>
      </c>
      <c r="D148" s="18">
        <v>-2234.2800000000002</v>
      </c>
      <c r="E148" s="19">
        <v>0</v>
      </c>
      <c r="F148" s="18">
        <f t="shared" si="4"/>
        <v>-2234.2800000000002</v>
      </c>
    </row>
    <row r="149" spans="1:8" ht="67.5" customHeight="1">
      <c r="A149" s="8" t="s">
        <v>261</v>
      </c>
      <c r="B149" s="6" t="s">
        <v>101</v>
      </c>
      <c r="C149" s="6" t="s">
        <v>262</v>
      </c>
      <c r="D149" s="18">
        <v>-4450.3900000000003</v>
      </c>
      <c r="E149" s="19">
        <v>0</v>
      </c>
      <c r="F149" s="18">
        <f t="shared" si="4"/>
        <v>-4450.3900000000003</v>
      </c>
    </row>
    <row r="150" spans="1:8" ht="67.5" customHeight="1">
      <c r="A150" s="8" t="s">
        <v>261</v>
      </c>
      <c r="B150" s="6" t="s">
        <v>99</v>
      </c>
      <c r="C150" s="6" t="s">
        <v>262</v>
      </c>
      <c r="D150" s="18">
        <v>-189.75</v>
      </c>
      <c r="E150" s="19">
        <v>0</v>
      </c>
      <c r="F150" s="18">
        <f t="shared" si="4"/>
        <v>-189.75</v>
      </c>
    </row>
    <row r="151" spans="1:8" ht="67.5" customHeight="1">
      <c r="A151" s="8" t="s">
        <v>261</v>
      </c>
      <c r="B151" s="6" t="s">
        <v>46</v>
      </c>
      <c r="C151" s="6" t="s">
        <v>262</v>
      </c>
      <c r="D151" s="18">
        <v>-2750.96</v>
      </c>
      <c r="E151" s="19">
        <v>0</v>
      </c>
      <c r="F151" s="18">
        <f t="shared" si="4"/>
        <v>-2750.96</v>
      </c>
    </row>
    <row r="152" spans="1:8" ht="67.5" customHeight="1">
      <c r="A152" s="8" t="s">
        <v>261</v>
      </c>
      <c r="B152" s="6" t="s">
        <v>60</v>
      </c>
      <c r="C152" s="6" t="s">
        <v>262</v>
      </c>
      <c r="D152" s="18">
        <v>-3876.52</v>
      </c>
      <c r="E152" s="19">
        <v>0</v>
      </c>
      <c r="F152" s="18">
        <f t="shared" si="4"/>
        <v>-3876.52</v>
      </c>
    </row>
    <row r="153" spans="1:8" ht="67.5" customHeight="1">
      <c r="A153" s="8" t="s">
        <v>261</v>
      </c>
      <c r="B153" s="6" t="s">
        <v>160</v>
      </c>
      <c r="C153" s="6" t="s">
        <v>262</v>
      </c>
      <c r="D153" s="18">
        <v>-1048.44</v>
      </c>
      <c r="E153" s="19">
        <v>0</v>
      </c>
      <c r="F153" s="18">
        <f t="shared" si="4"/>
        <v>-1048.44</v>
      </c>
    </row>
    <row r="154" spans="1:8" ht="22.5" customHeight="1">
      <c r="A154" s="8" t="s">
        <v>263</v>
      </c>
      <c r="B154" s="6" t="s">
        <v>7</v>
      </c>
      <c r="C154" s="6" t="s">
        <v>7</v>
      </c>
      <c r="D154" s="18">
        <f>D10+D46</f>
        <v>4833976.3099999996</v>
      </c>
      <c r="E154" s="18">
        <f>E10+E46</f>
        <v>107623.82999999997</v>
      </c>
      <c r="F154" s="18" t="s">
        <v>284</v>
      </c>
      <c r="H154" s="23">
        <f>D154+E154</f>
        <v>4941600.1399999997</v>
      </c>
    </row>
    <row r="155" spans="1:8" ht="22.5" customHeight="1">
      <c r="A155" s="12"/>
      <c r="B155" s="13"/>
      <c r="C155" s="13"/>
      <c r="D155" s="20"/>
      <c r="E155" s="20"/>
      <c r="F155" s="20"/>
    </row>
    <row r="156" spans="1:8" ht="22.5" customHeight="1">
      <c r="A156" s="12"/>
      <c r="B156" s="13"/>
      <c r="C156" s="13"/>
      <c r="D156" s="20"/>
      <c r="E156" s="20"/>
      <c r="F156" s="20"/>
    </row>
    <row r="157" spans="1:8" ht="22.5" customHeight="1">
      <c r="A157" s="12"/>
      <c r="B157" s="13"/>
      <c r="C157" s="13"/>
      <c r="D157" s="20"/>
      <c r="E157" s="20"/>
      <c r="F157" s="20"/>
    </row>
    <row r="158" spans="1:8" ht="22.5" customHeight="1">
      <c r="A158" s="12"/>
      <c r="B158" s="13"/>
      <c r="C158" s="13"/>
      <c r="D158" s="20"/>
      <c r="E158" s="20"/>
      <c r="F158" s="20"/>
    </row>
    <row r="159" spans="1:8" ht="22.5" customHeight="1">
      <c r="A159" s="12"/>
      <c r="B159" s="13"/>
      <c r="C159" s="13"/>
      <c r="D159" s="20"/>
      <c r="E159" s="20"/>
      <c r="F159" s="20"/>
    </row>
    <row r="160" spans="1:8" ht="22.5" customHeight="1">
      <c r="A160" s="12"/>
      <c r="B160" s="13"/>
      <c r="C160" s="13"/>
      <c r="D160" s="20"/>
      <c r="E160" s="20"/>
      <c r="F160" s="20"/>
    </row>
    <row r="161" spans="1:6">
      <c r="A161" s="5"/>
      <c r="B161" s="4"/>
      <c r="C161" s="4"/>
      <c r="D161" s="21"/>
      <c r="E161" s="21"/>
      <c r="F161" s="21"/>
    </row>
    <row r="162" spans="1:6">
      <c r="B162" s="4"/>
      <c r="C162" s="4"/>
      <c r="D162" s="21"/>
      <c r="E162" s="21"/>
      <c r="F162" s="21"/>
    </row>
    <row r="163" spans="1:6">
      <c r="B163" s="4"/>
      <c r="C163" s="4"/>
      <c r="D163" s="21"/>
      <c r="E163" s="21"/>
      <c r="F163" s="21"/>
    </row>
    <row r="164" spans="1:6">
      <c r="B164" s="4"/>
      <c r="C164" s="4"/>
      <c r="D164" s="21"/>
      <c r="E164" s="21"/>
      <c r="F164" s="21"/>
    </row>
    <row r="165" spans="1:6">
      <c r="A165" s="5"/>
      <c r="B165" s="4"/>
      <c r="C165" s="4"/>
      <c r="D165" s="21"/>
      <c r="E165" s="21"/>
      <c r="F165" s="21"/>
    </row>
    <row r="176" spans="1:6">
      <c r="A176" s="9" t="s">
        <v>264</v>
      </c>
    </row>
    <row r="177" spans="1:1">
      <c r="A177" s="9" t="s">
        <v>265</v>
      </c>
    </row>
    <row r="178" spans="1:1">
      <c r="A178" s="14">
        <v>44539</v>
      </c>
    </row>
  </sheetData>
  <mergeCells count="5">
    <mergeCell ref="A7:A8"/>
    <mergeCell ref="B7:B8"/>
    <mergeCell ref="C7:C8"/>
    <mergeCell ref="D8:F8"/>
    <mergeCell ref="A5:F5"/>
  </mergeCells>
  <pageMargins left="0.78740157480314965" right="0.39370078740157483" top="0.74803149606299213" bottom="0.74803149606299213" header="0.31496062992125984" footer="0.31496062992125984"/>
  <pageSetup paperSize="9" scale="72" firstPageNumber="4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2021-12-09T08:49:25Z</cp:lastPrinted>
  <dcterms:created xsi:type="dcterms:W3CDTF">2007-01-31T11:49:34Z</dcterms:created>
  <dcterms:modified xsi:type="dcterms:W3CDTF">2021-12-09T08:50:32Z</dcterms:modified>
</cp:coreProperties>
</file>