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'Отчет'!$8:$8</definedName>
  </definedNames>
  <calcPr fullCalcOnLoad="1"/>
</workbook>
</file>

<file path=xl/sharedStrings.xml><?xml version="1.0" encoding="utf-8"?>
<sst xmlns="http://schemas.openxmlformats.org/spreadsheetml/2006/main" count="198" uniqueCount="90">
  <si>
    <t xml:space="preserve"> </t>
  </si>
  <si>
    <t>(тыс.руб.)</t>
  </si>
  <si>
    <t>Раздел, подраздел</t>
  </si>
  <si>
    <t xml:space="preserve"> 1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</si>
  <si>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</si>
  <si>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</si>
  <si>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</si>
  <si>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</si>
  <si>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Национальная экономика</t>
  </si>
  <si>
    <t>0400</t>
  </si>
  <si>
    <t>Дорожное хозяйство (дорожные фонды)</t>
  </si>
  <si>
    <t>0409</t>
  </si>
  <si>
    <t xml:space="preserve">   Реконструкция автодороги "ул.Ленинградская" в г.Северске Томской области. I этап (участок ул.Победы - ул.Славского), II этап (участок ДОК - ул.Победы)</t>
  </si>
  <si>
    <t xml:space="preserve">   Строительство улицы Солнечная в г.Северске Томской области. Участок от ул.Калинина до Северной дороги</t>
  </si>
  <si>
    <t xml:space="preserve">   Реконструкция автодороги № 10 г.Северска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</si>
  <si>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</si>
  <si>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</si>
  <si>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</si>
  <si>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</si>
  <si>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</si>
  <si>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</si>
  <si>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 xml:space="preserve">   Строительство 5-этажного жилого здания по ул.Кирова в пос.Самусь</t>
  </si>
  <si>
    <t>Коммунальное хозяйство</t>
  </si>
  <si>
    <t>0502</t>
  </si>
  <si>
    <t xml:space="preserve">   Строительство инженерных сетей 10 микрорайона (4-я очередь)</t>
  </si>
  <si>
    <t xml:space="preserve">   Строительство инженерных сетей и благоустройство микрорайона Сосновка</t>
  </si>
  <si>
    <t xml:space="preserve">   Строительство инженерных сетей 12-го микрорайона</t>
  </si>
  <si>
    <t xml:space="preserve">   Строительство инженерных сетей и благоустройство территории жилых домов № 21, 22 и 27 в микрорайоне 16</t>
  </si>
  <si>
    <t xml:space="preserve">   Строительство волоконно-оптической линии связи (ВОЛС) на участке пр.Коммунистический, 51 - ул.Транспортная, 8</t>
  </si>
  <si>
    <t xml:space="preserve">   Строительство оптоволоконной сети передачи данных для подключения МП ЕРКЦ в ГИС</t>
  </si>
  <si>
    <t xml:space="preserve">   Строительство резервной магистральной теплосети от ТК-3а до ТП-6 в Иглаково</t>
  </si>
  <si>
    <t>Благоустройство</t>
  </si>
  <si>
    <t>0503</t>
  </si>
  <si>
    <t xml:space="preserve">   Строительство почетной аллеи на существующем кладбище на 20 захоронений</t>
  </si>
  <si>
    <t>Образование</t>
  </si>
  <si>
    <t>0700</t>
  </si>
  <si>
    <t>Дошкольное образование</t>
  </si>
  <si>
    <t>0701</t>
  </si>
  <si>
    <t xml:space="preserve">   Строительство наружного освещения МБДОУ "Детский сад ОВ № 37" (3-й корпус)</t>
  </si>
  <si>
    <t>Общее образование</t>
  </si>
  <si>
    <t>0702</t>
  </si>
  <si>
    <t xml:space="preserve">   Строительство комплексной спортивной площадки МБОУ "СОШ № 90"</t>
  </si>
  <si>
    <t xml:space="preserve">   Строительство оптоволоконной сети передачи данных для подключения МБОУ "СОШ № 78" в ГИС</t>
  </si>
  <si>
    <t>Другие вопросы в области образования</t>
  </si>
  <si>
    <t>0709</t>
  </si>
  <si>
    <t>Культура и кинематография</t>
  </si>
  <si>
    <t>0800</t>
  </si>
  <si>
    <t>Культура</t>
  </si>
  <si>
    <t>0801</t>
  </si>
  <si>
    <t>Физическая культура и спорт</t>
  </si>
  <si>
    <t>1100</t>
  </si>
  <si>
    <t>Физическая культура</t>
  </si>
  <si>
    <t>1101</t>
  </si>
  <si>
    <t>Массовый спорт</t>
  </si>
  <si>
    <t>1102</t>
  </si>
  <si>
    <t xml:space="preserve">   Cтроительство комплексной спортивной площадки в ЗАТО Северск</t>
  </si>
  <si>
    <t>ВСЕГО:</t>
  </si>
  <si>
    <t>к Решению Думы ЗАТО Северск</t>
  </si>
  <si>
    <t>Наименование</t>
  </si>
  <si>
    <t>Исполнено</t>
  </si>
  <si>
    <t xml:space="preserve">   Строительство гаража для пожарной техники добровольной пожарной охраны в пос.Орловка (проектно-изыскательские работы)</t>
  </si>
  <si>
    <t>за счет средств местного бюджета</t>
  </si>
  <si>
    <t>за счет средств федерального бюджета</t>
  </si>
  <si>
    <t xml:space="preserve">   Строительство промышленного парка (проектно-изыскательские работы)</t>
  </si>
  <si>
    <t xml:space="preserve">   Реконструкция котельной в пос.Орловка (проектно-изыскательские работы)</t>
  </si>
  <si>
    <t xml:space="preserve">   Строительство водопровода по ул.К.Маркса в пос.Самусь</t>
  </si>
  <si>
    <t>за счет средств областного бюджета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</si>
  <si>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пос.Самусь (озеро Круглое) (проектно-изыскательские работы) 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</si>
  <si>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дер.Семиозерки (озеро Мальцево) (проектно-изыскательские работы)</t>
  </si>
  <si>
    <t xml:space="preserve">   Строительство подъезда с площадкой (пирсом) с твердым покрытием размерами 12*12 для установки пожарных автомобилей и забора воды в любое время года к естественному водоисточнику в районе ул.Нижняя Ксензовка (проектно-изыскательские работы) </t>
  </si>
  <si>
    <t xml:space="preserve">   Строительство системы оповещения территории г.Северска (проектно-изыскательские работы) </t>
  </si>
  <si>
    <t xml:space="preserve">   Строительство монумента создателям атомной промышленности и энергетики (проектно-изыскательские работы) </t>
  </si>
  <si>
    <t xml:space="preserve">   Реконструкция стелы в районе моста через р.Киргизка (проектно-изыскательские работы) </t>
  </si>
  <si>
    <t xml:space="preserve">   Реконструкция здания по ул.Калинина, 47а (проектно-изыскательские работы) </t>
  </si>
  <si>
    <t xml:space="preserve">   Реконструкция стадиона "Янтарь" (проектно-изыскательские работы) </t>
  </si>
  <si>
    <t xml:space="preserve">   Реконструкция здания МБУ "Самусьский ДК" (проектно-изыскательские работы) </t>
  </si>
  <si>
    <t xml:space="preserve">   Строительство туристско-рекреационной зоны г.Северска (зоопарк, детский парк развлечений, торгово-развлекательный центр, аквапарк, гостиница и парковка) (проектно-изыскательские работы) </t>
  </si>
  <si>
    <t xml:space="preserve">   Cтроительство лыжероллерной трассы в районе лыжной базы "Янтарь" (проектно-изыскательские работы) </t>
  </si>
  <si>
    <t>за счет средств местного бюджета:</t>
  </si>
  <si>
    <t>за счет средств федерального бюджета:</t>
  </si>
  <si>
    <t>за счет средств областного бюджета:</t>
  </si>
  <si>
    <t>ОТЧЕТ 
об исполнении расходов бюджета ЗАТО Северск на осуществление бюджетных инвестиций в объекты капитального строительства
муниципальной собственности ЗАТО Северск за 2012 год</t>
  </si>
  <si>
    <t>77 38 18</t>
  </si>
  <si>
    <t>О.Н.Кириллова</t>
  </si>
  <si>
    <t xml:space="preserve">   Строительство детского сада на 260 мест в микрорайоне № 10 </t>
  </si>
  <si>
    <t xml:space="preserve">   Строительство кольцевого водопровода по ул.Ленина в пос.Орловка </t>
  </si>
  <si>
    <t>Приложение 8</t>
  </si>
  <si>
    <t>Утверждено на 2012 год</t>
  </si>
  <si>
    <t xml:space="preserve">Процент 
 исполнения </t>
  </si>
  <si>
    <t>от   04.06.2013   №   40/2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</si>
</sst>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2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8"/>
      <color indexed="56"/>
      <name val="Cambria"/>
      <family val="2"/>
    </font>
    <font>
      <sz val="12"/>
      <color indexed="8"/>
      <name val="Arial Cyr"/>
      <family val="2"/>
    </font>
    <font>
      <sz val="12"/>
      <color indexed="9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9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2"/>
      <color indexed="9"/>
      <name val="Times New Roman"/>
      <family val="1"/>
    </font>
    <font>
      <sz val="10"/>
      <color indexed="9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6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0">
    <xf numFmtId="0" fontId="0" fillId="0" borderId="0" xfId="0" applyAlignment="1">
      <alignment/>
    </xf>
    <xf numFmtId="49" fontId="2" fillId="0" borderId="0" xfId="0" applyNumberFormat="1" applyFont="1" applyFill="1" applyAlignment="1">
      <alignment horizontal="center" vertical="center"/>
    </xf>
    <xf numFmtId="165" fontId="2" fillId="0" borderId="0" xfId="52" applyNumberFormat="1" applyFont="1" applyFill="1" applyBorder="1" applyAlignment="1" applyProtection="1">
      <alignment horizontal="left" vertical="center"/>
      <protection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66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66" fontId="2" fillId="0" borderId="0" xfId="0" applyNumberFormat="1" applyFont="1" applyFill="1" applyAlignment="1">
      <alignment vertical="center" wrapText="1"/>
    </xf>
    <xf numFmtId="166" fontId="2" fillId="0" borderId="0" xfId="0" applyNumberFormat="1" applyFont="1" applyFill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166" fontId="2" fillId="0" borderId="0" xfId="0" applyNumberFormat="1" applyFont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" fontId="2" fillId="0" borderId="1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166" fontId="20" fillId="0" borderId="0" xfId="0" applyNumberFormat="1" applyFont="1" applyFill="1" applyAlignment="1">
      <alignment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showZeros="0" tabSelected="1" zoomScale="80" zoomScaleNormal="80" zoomScalePageLayoutView="0" workbookViewId="0" topLeftCell="A1">
      <selection activeCell="C3" sqref="C3"/>
    </sheetView>
  </sheetViews>
  <sheetFormatPr defaultColWidth="8.8515625" defaultRowHeight="12.75"/>
  <cols>
    <col min="1" max="1" width="8.140625" style="1" customWidth="1"/>
    <col min="2" max="2" width="57.7109375" style="6" customWidth="1"/>
    <col min="3" max="5" width="14.7109375" style="8" customWidth="1"/>
    <col min="6" max="16384" width="8.8515625" style="19" customWidth="1"/>
  </cols>
  <sheetData>
    <row r="1" spans="1:3" ht="15.75">
      <c r="A1" s="6"/>
      <c r="C1" s="8" t="s">
        <v>86</v>
      </c>
    </row>
    <row r="2" spans="1:5" ht="15.75">
      <c r="A2" s="9"/>
      <c r="C2" s="10" t="s">
        <v>57</v>
      </c>
      <c r="D2" s="10"/>
      <c r="E2" s="10"/>
    </row>
    <row r="3" spans="1:5" ht="15.75">
      <c r="A3" s="9"/>
      <c r="C3" s="2" t="s">
        <v>89</v>
      </c>
      <c r="D3" s="2"/>
      <c r="E3" s="2"/>
    </row>
    <row r="4" spans="1:5" ht="15.75">
      <c r="A4" s="9"/>
      <c r="C4" s="11"/>
      <c r="D4" s="11"/>
      <c r="E4" s="12"/>
    </row>
    <row r="5" spans="1:5" ht="65.25" customHeight="1">
      <c r="A5" s="29" t="s">
        <v>81</v>
      </c>
      <c r="B5" s="29"/>
      <c r="C5" s="29"/>
      <c r="D5" s="29"/>
      <c r="E5" s="29"/>
    </row>
    <row r="6" spans="1:5" ht="15.75">
      <c r="A6" s="13"/>
      <c r="B6" s="14"/>
      <c r="C6" s="15"/>
      <c r="D6" s="15"/>
      <c r="E6" s="12" t="s">
        <v>1</v>
      </c>
    </row>
    <row r="7" spans="1:5" ht="58.5">
      <c r="A7" s="4" t="s">
        <v>2</v>
      </c>
      <c r="B7" s="5" t="s">
        <v>58</v>
      </c>
      <c r="C7" s="16" t="s">
        <v>87</v>
      </c>
      <c r="D7" s="16" t="s">
        <v>59</v>
      </c>
      <c r="E7" s="16" t="s">
        <v>88</v>
      </c>
    </row>
    <row r="8" spans="1:5" ht="15.75">
      <c r="A8" s="17" t="s">
        <v>3</v>
      </c>
      <c r="B8" s="18">
        <v>2</v>
      </c>
      <c r="C8" s="18">
        <v>3</v>
      </c>
      <c r="D8" s="18">
        <v>4</v>
      </c>
      <c r="E8" s="18">
        <v>5</v>
      </c>
    </row>
    <row r="9" spans="1:5" ht="34.5" customHeight="1">
      <c r="A9" s="3" t="s">
        <v>5</v>
      </c>
      <c r="B9" s="7" t="s">
        <v>4</v>
      </c>
      <c r="C9" s="20">
        <v>384.84</v>
      </c>
      <c r="D9" s="20">
        <v>384.84</v>
      </c>
      <c r="E9" s="20">
        <v>100</v>
      </c>
    </row>
    <row r="10" spans="1:5" ht="19.5" customHeight="1">
      <c r="A10" s="3" t="s">
        <v>7</v>
      </c>
      <c r="B10" s="7" t="s">
        <v>6</v>
      </c>
      <c r="C10" s="20">
        <v>384.84</v>
      </c>
      <c r="D10" s="20">
        <v>384.84</v>
      </c>
      <c r="E10" s="20">
        <v>100</v>
      </c>
    </row>
    <row r="11" spans="1:5" ht="47.25">
      <c r="A11" s="3" t="s">
        <v>7</v>
      </c>
      <c r="B11" s="7" t="s">
        <v>60</v>
      </c>
      <c r="C11" s="20">
        <v>384.84</v>
      </c>
      <c r="D11" s="20">
        <v>384.84</v>
      </c>
      <c r="E11" s="20">
        <v>100</v>
      </c>
    </row>
    <row r="12" spans="1:5" ht="19.5" customHeight="1">
      <c r="A12" s="3" t="s">
        <v>7</v>
      </c>
      <c r="B12" s="7" t="s">
        <v>61</v>
      </c>
      <c r="C12" s="20">
        <v>384.84</v>
      </c>
      <c r="D12" s="20">
        <v>384.84</v>
      </c>
      <c r="E12" s="20">
        <v>100</v>
      </c>
    </row>
    <row r="13" spans="1:5" ht="19.5" customHeight="1">
      <c r="A13" s="3" t="s">
        <v>9</v>
      </c>
      <c r="B13" s="7" t="s">
        <v>8</v>
      </c>
      <c r="C13" s="20">
        <v>123061.94</v>
      </c>
      <c r="D13" s="20">
        <f>D14+D24</f>
        <v>117789.31999999998</v>
      </c>
      <c r="E13" s="20">
        <v>95.72</v>
      </c>
    </row>
    <row r="14" spans="1:5" ht="19.5" customHeight="1">
      <c r="A14" s="3" t="s">
        <v>11</v>
      </c>
      <c r="B14" s="7" t="s">
        <v>10</v>
      </c>
      <c r="C14" s="20">
        <v>120861.94</v>
      </c>
      <c r="D14" s="20">
        <f>D15+D18+D21</f>
        <v>115598.69999999998</v>
      </c>
      <c r="E14" s="20">
        <v>95.65</v>
      </c>
    </row>
    <row r="15" spans="1:5" ht="47.25">
      <c r="A15" s="3" t="s">
        <v>11</v>
      </c>
      <c r="B15" s="7" t="s">
        <v>12</v>
      </c>
      <c r="C15" s="20">
        <v>59128.33</v>
      </c>
      <c r="D15" s="20">
        <f>D16+D17</f>
        <v>58941.6</v>
      </c>
      <c r="E15" s="20">
        <v>99.68</v>
      </c>
    </row>
    <row r="16" spans="1:5" ht="19.5" customHeight="1">
      <c r="A16" s="3" t="s">
        <v>11</v>
      </c>
      <c r="B16" s="7" t="s">
        <v>61</v>
      </c>
      <c r="C16" s="20">
        <v>15855.23</v>
      </c>
      <c r="D16" s="20">
        <v>15668.5</v>
      </c>
      <c r="E16" s="20">
        <v>98.82</v>
      </c>
    </row>
    <row r="17" spans="1:5" ht="19.5" customHeight="1">
      <c r="A17" s="3" t="s">
        <v>11</v>
      </c>
      <c r="B17" s="7" t="s">
        <v>62</v>
      </c>
      <c r="C17" s="20">
        <v>43273.1</v>
      </c>
      <c r="D17" s="20">
        <v>43273.1</v>
      </c>
      <c r="E17" s="20">
        <v>100</v>
      </c>
    </row>
    <row r="18" spans="1:5" ht="34.5" customHeight="1">
      <c r="A18" s="3" t="s">
        <v>11</v>
      </c>
      <c r="B18" s="7" t="s">
        <v>13</v>
      </c>
      <c r="C18" s="20">
        <v>60786.42</v>
      </c>
      <c r="D18" s="20">
        <f>D19+D20</f>
        <v>55709.92</v>
      </c>
      <c r="E18" s="20">
        <v>91.65</v>
      </c>
    </row>
    <row r="19" spans="1:5" ht="19.5" customHeight="1">
      <c r="A19" s="3" t="s">
        <v>11</v>
      </c>
      <c r="B19" s="7" t="s">
        <v>61</v>
      </c>
      <c r="C19" s="20">
        <v>177.52</v>
      </c>
      <c r="D19" s="20">
        <v>177.46</v>
      </c>
      <c r="E19" s="20">
        <v>99.97</v>
      </c>
    </row>
    <row r="20" spans="1:5" ht="19.5" customHeight="1">
      <c r="A20" s="3" t="s">
        <v>11</v>
      </c>
      <c r="B20" s="7" t="s">
        <v>62</v>
      </c>
      <c r="C20" s="20">
        <v>60608.9</v>
      </c>
      <c r="D20" s="20">
        <f>55532.46</f>
        <v>55532.46</v>
      </c>
      <c r="E20" s="20">
        <v>91.62</v>
      </c>
    </row>
    <row r="21" spans="1:5" ht="19.5" customHeight="1">
      <c r="A21" s="3" t="s">
        <v>11</v>
      </c>
      <c r="B21" s="7" t="s">
        <v>14</v>
      </c>
      <c r="C21" s="20">
        <v>947.19</v>
      </c>
      <c r="D21" s="20">
        <f>D22+D23</f>
        <v>947.18</v>
      </c>
      <c r="E21" s="20">
        <v>100</v>
      </c>
    </row>
    <row r="22" spans="1:5" ht="19.5" customHeight="1">
      <c r="A22" s="3" t="s">
        <v>11</v>
      </c>
      <c r="B22" s="7" t="s">
        <v>61</v>
      </c>
      <c r="C22" s="20">
        <v>172.17</v>
      </c>
      <c r="D22" s="20">
        <f>172.17-0.01</f>
        <v>172.16</v>
      </c>
      <c r="E22" s="20">
        <v>100</v>
      </c>
    </row>
    <row r="23" spans="1:5" ht="19.5" customHeight="1">
      <c r="A23" s="3" t="s">
        <v>11</v>
      </c>
      <c r="B23" s="7" t="s">
        <v>62</v>
      </c>
      <c r="C23" s="20">
        <v>775.02</v>
      </c>
      <c r="D23" s="20">
        <v>775.02</v>
      </c>
      <c r="E23" s="20">
        <v>100</v>
      </c>
    </row>
    <row r="24" spans="1:5" ht="19.5" customHeight="1">
      <c r="A24" s="3" t="s">
        <v>16</v>
      </c>
      <c r="B24" s="7" t="s">
        <v>15</v>
      </c>
      <c r="C24" s="20">
        <v>2200</v>
      </c>
      <c r="D24" s="20">
        <v>2190.62</v>
      </c>
      <c r="E24" s="20">
        <v>99.57</v>
      </c>
    </row>
    <row r="25" spans="1:5" ht="34.5" customHeight="1">
      <c r="A25" s="3" t="s">
        <v>16</v>
      </c>
      <c r="B25" s="7" t="s">
        <v>63</v>
      </c>
      <c r="C25" s="20">
        <v>2200</v>
      </c>
      <c r="D25" s="20">
        <v>2190.62</v>
      </c>
      <c r="E25" s="20">
        <v>99.57</v>
      </c>
    </row>
    <row r="26" spans="1:5" ht="19.5" customHeight="1">
      <c r="A26" s="3" t="s">
        <v>16</v>
      </c>
      <c r="B26" s="7" t="s">
        <v>61</v>
      </c>
      <c r="C26" s="20">
        <v>2200</v>
      </c>
      <c r="D26" s="20">
        <v>2190.62</v>
      </c>
      <c r="E26" s="20">
        <v>99.57</v>
      </c>
    </row>
    <row r="27" spans="1:5" ht="19.5" customHeight="1">
      <c r="A27" s="3" t="s">
        <v>18</v>
      </c>
      <c r="B27" s="7" t="s">
        <v>17</v>
      </c>
      <c r="C27" s="20">
        <v>5836.64</v>
      </c>
      <c r="D27" s="20">
        <f>D28+D31+D62</f>
        <v>5737.57</v>
      </c>
      <c r="E27" s="20">
        <v>98.3</v>
      </c>
    </row>
    <row r="28" spans="1:5" ht="19.5" customHeight="1">
      <c r="A28" s="3" t="s">
        <v>20</v>
      </c>
      <c r="B28" s="7" t="s">
        <v>19</v>
      </c>
      <c r="C28" s="20">
        <v>47.68</v>
      </c>
      <c r="D28" s="20">
        <v>47.14</v>
      </c>
      <c r="E28" s="20">
        <v>98.87</v>
      </c>
    </row>
    <row r="29" spans="1:5" ht="34.5" customHeight="1">
      <c r="A29" s="3" t="s">
        <v>20</v>
      </c>
      <c r="B29" s="7" t="s">
        <v>21</v>
      </c>
      <c r="C29" s="20">
        <v>47.68</v>
      </c>
      <c r="D29" s="20">
        <v>47.14</v>
      </c>
      <c r="E29" s="20">
        <v>98.87</v>
      </c>
    </row>
    <row r="30" spans="1:5" ht="19.5" customHeight="1">
      <c r="A30" s="3" t="s">
        <v>20</v>
      </c>
      <c r="B30" s="7" t="s">
        <v>61</v>
      </c>
      <c r="C30" s="20">
        <v>47.68</v>
      </c>
      <c r="D30" s="20">
        <v>47.14</v>
      </c>
      <c r="E30" s="20">
        <v>98.87</v>
      </c>
    </row>
    <row r="31" spans="1:5" ht="19.5" customHeight="1">
      <c r="A31" s="3" t="s">
        <v>23</v>
      </c>
      <c r="B31" s="7" t="s">
        <v>22</v>
      </c>
      <c r="C31" s="20">
        <v>3520.04</v>
      </c>
      <c r="D31" s="20">
        <f>D32+D34+D38+D40+D42+D44+D46+D48+D50+D52+D54+D56+D58+D60</f>
        <v>3451.9199999999996</v>
      </c>
      <c r="E31" s="20">
        <v>98.06</v>
      </c>
    </row>
    <row r="32" spans="1:5" ht="34.5" customHeight="1">
      <c r="A32" s="3" t="s">
        <v>23</v>
      </c>
      <c r="B32" s="7" t="s">
        <v>64</v>
      </c>
      <c r="C32" s="20">
        <v>481</v>
      </c>
      <c r="D32" s="20">
        <v>480.55</v>
      </c>
      <c r="E32" s="20">
        <v>99.91</v>
      </c>
    </row>
    <row r="33" spans="1:5" ht="19.5" customHeight="1">
      <c r="A33" s="3" t="s">
        <v>23</v>
      </c>
      <c r="B33" s="7" t="s">
        <v>61</v>
      </c>
      <c r="C33" s="20">
        <v>481</v>
      </c>
      <c r="D33" s="20">
        <v>480.55</v>
      </c>
      <c r="E33" s="20">
        <v>99.91</v>
      </c>
    </row>
    <row r="34" spans="1:5" ht="19.5" customHeight="1">
      <c r="A34" s="3" t="s">
        <v>23</v>
      </c>
      <c r="B34" s="7" t="s">
        <v>65</v>
      </c>
      <c r="C34" s="20">
        <v>1566.93</v>
      </c>
      <c r="D34" s="20">
        <f>D35+D36+D37</f>
        <v>1566.49</v>
      </c>
      <c r="E34" s="20">
        <v>99.97</v>
      </c>
    </row>
    <row r="35" spans="1:5" ht="19.5" customHeight="1">
      <c r="A35" s="3" t="s">
        <v>23</v>
      </c>
      <c r="B35" s="7" t="s">
        <v>61</v>
      </c>
      <c r="C35" s="20">
        <v>966.93</v>
      </c>
      <c r="D35" s="20">
        <v>966.49</v>
      </c>
      <c r="E35" s="20">
        <v>99.95</v>
      </c>
    </row>
    <row r="36" spans="1:5" ht="19.5" customHeight="1">
      <c r="A36" s="3" t="s">
        <v>23</v>
      </c>
      <c r="B36" s="7" t="s">
        <v>62</v>
      </c>
      <c r="C36" s="20">
        <v>300</v>
      </c>
      <c r="D36" s="20">
        <v>300</v>
      </c>
      <c r="E36" s="20">
        <v>100</v>
      </c>
    </row>
    <row r="37" spans="1:5" ht="19.5" customHeight="1">
      <c r="A37" s="3" t="s">
        <v>23</v>
      </c>
      <c r="B37" s="7" t="s">
        <v>66</v>
      </c>
      <c r="C37" s="20">
        <v>300</v>
      </c>
      <c r="D37" s="20">
        <v>300</v>
      </c>
      <c r="E37" s="20">
        <v>100</v>
      </c>
    </row>
    <row r="38" spans="1:5" ht="78.75">
      <c r="A38" s="3" t="s">
        <v>23</v>
      </c>
      <c r="B38" s="24" t="s">
        <v>67</v>
      </c>
      <c r="C38" s="20">
        <v>45</v>
      </c>
      <c r="D38" s="20">
        <v>45</v>
      </c>
      <c r="E38" s="20">
        <v>100</v>
      </c>
    </row>
    <row r="39" spans="1:5" ht="19.5" customHeight="1">
      <c r="A39" s="3" t="s">
        <v>23</v>
      </c>
      <c r="B39" s="7" t="s">
        <v>61</v>
      </c>
      <c r="C39" s="20">
        <v>45</v>
      </c>
      <c r="D39" s="20">
        <v>45</v>
      </c>
      <c r="E39" s="20">
        <v>100</v>
      </c>
    </row>
    <row r="40" spans="1:5" ht="78.75">
      <c r="A40" s="3" t="s">
        <v>23</v>
      </c>
      <c r="B40" s="24" t="s">
        <v>68</v>
      </c>
      <c r="C40" s="20">
        <v>45</v>
      </c>
      <c r="D40" s="20">
        <v>45</v>
      </c>
      <c r="E40" s="20">
        <v>100</v>
      </c>
    </row>
    <row r="41" spans="1:5" ht="19.5" customHeight="1">
      <c r="A41" s="3" t="s">
        <v>23</v>
      </c>
      <c r="B41" s="7" t="s">
        <v>61</v>
      </c>
      <c r="C41" s="20">
        <v>45</v>
      </c>
      <c r="D41" s="20">
        <v>45</v>
      </c>
      <c r="E41" s="20">
        <v>100</v>
      </c>
    </row>
    <row r="42" spans="1:5" ht="94.5">
      <c r="A42" s="3" t="s">
        <v>23</v>
      </c>
      <c r="B42" s="7" t="s">
        <v>69</v>
      </c>
      <c r="C42" s="20">
        <v>29.46</v>
      </c>
      <c r="D42" s="20">
        <v>29</v>
      </c>
      <c r="E42" s="20">
        <v>98.44</v>
      </c>
    </row>
    <row r="43" spans="1:5" ht="19.5" customHeight="1">
      <c r="A43" s="3" t="s">
        <v>23</v>
      </c>
      <c r="B43" s="7" t="s">
        <v>61</v>
      </c>
      <c r="C43" s="20">
        <v>29.46</v>
      </c>
      <c r="D43" s="20">
        <v>29</v>
      </c>
      <c r="E43" s="20">
        <v>98.44</v>
      </c>
    </row>
    <row r="44" spans="1:5" ht="34.5" customHeight="1">
      <c r="A44" s="3" t="s">
        <v>23</v>
      </c>
      <c r="B44" s="7" t="s">
        <v>24</v>
      </c>
      <c r="C44" s="20">
        <v>14.24</v>
      </c>
      <c r="D44" s="20">
        <v>14.24</v>
      </c>
      <c r="E44" s="20">
        <v>100</v>
      </c>
    </row>
    <row r="45" spans="1:5" ht="19.5" customHeight="1">
      <c r="A45" s="3" t="s">
        <v>23</v>
      </c>
      <c r="B45" s="7" t="s">
        <v>61</v>
      </c>
      <c r="C45" s="20">
        <v>14.24</v>
      </c>
      <c r="D45" s="20">
        <v>14.24</v>
      </c>
      <c r="E45" s="20">
        <v>100</v>
      </c>
    </row>
    <row r="46" spans="1:5" ht="34.5" customHeight="1">
      <c r="A46" s="3" t="s">
        <v>23</v>
      </c>
      <c r="B46" s="7" t="s">
        <v>25</v>
      </c>
      <c r="C46" s="20">
        <v>156.37</v>
      </c>
      <c r="D46" s="20">
        <v>156.37</v>
      </c>
      <c r="E46" s="20">
        <v>100</v>
      </c>
    </row>
    <row r="47" spans="1:5" ht="19.5" customHeight="1">
      <c r="A47" s="3" t="s">
        <v>23</v>
      </c>
      <c r="B47" s="7" t="s">
        <v>61</v>
      </c>
      <c r="C47" s="20">
        <v>156.37</v>
      </c>
      <c r="D47" s="20">
        <v>156.37</v>
      </c>
      <c r="E47" s="20">
        <v>100</v>
      </c>
    </row>
    <row r="48" spans="1:5" ht="31.5">
      <c r="A48" s="3" t="s">
        <v>23</v>
      </c>
      <c r="B48" s="7" t="s">
        <v>85</v>
      </c>
      <c r="C48" s="20">
        <v>475.32</v>
      </c>
      <c r="D48" s="20">
        <v>475.29</v>
      </c>
      <c r="E48" s="20">
        <v>99.99</v>
      </c>
    </row>
    <row r="49" spans="1:5" ht="19.5" customHeight="1">
      <c r="A49" s="3" t="s">
        <v>23</v>
      </c>
      <c r="B49" s="7" t="s">
        <v>61</v>
      </c>
      <c r="C49" s="20">
        <v>475.32</v>
      </c>
      <c r="D49" s="20">
        <v>475.29</v>
      </c>
      <c r="E49" s="20">
        <v>99.99</v>
      </c>
    </row>
    <row r="50" spans="1:5" ht="19.5" customHeight="1">
      <c r="A50" s="3" t="s">
        <v>23</v>
      </c>
      <c r="B50" s="7" t="s">
        <v>26</v>
      </c>
      <c r="C50" s="20">
        <v>10.11</v>
      </c>
      <c r="D50" s="20">
        <v>10.11</v>
      </c>
      <c r="E50" s="20">
        <v>100</v>
      </c>
    </row>
    <row r="51" spans="1:5" ht="19.5" customHeight="1">
      <c r="A51" s="3" t="s">
        <v>23</v>
      </c>
      <c r="B51" s="7" t="s">
        <v>61</v>
      </c>
      <c r="C51" s="20">
        <v>10.11</v>
      </c>
      <c r="D51" s="20">
        <v>10.11</v>
      </c>
      <c r="E51" s="20">
        <v>100</v>
      </c>
    </row>
    <row r="52" spans="1:5" ht="34.5" customHeight="1">
      <c r="A52" s="3" t="s">
        <v>23</v>
      </c>
      <c r="B52" s="7" t="s">
        <v>27</v>
      </c>
      <c r="C52" s="20">
        <v>81.62</v>
      </c>
      <c r="D52" s="20">
        <v>81.62</v>
      </c>
      <c r="E52" s="20">
        <v>100</v>
      </c>
    </row>
    <row r="53" spans="1:5" ht="19.5" customHeight="1">
      <c r="A53" s="3" t="s">
        <v>23</v>
      </c>
      <c r="B53" s="7" t="s">
        <v>61</v>
      </c>
      <c r="C53" s="20">
        <v>81.62</v>
      </c>
      <c r="D53" s="20">
        <v>81.62</v>
      </c>
      <c r="E53" s="20">
        <v>100</v>
      </c>
    </row>
    <row r="54" spans="1:5" ht="54.75" customHeight="1">
      <c r="A54" s="3" t="s">
        <v>23</v>
      </c>
      <c r="B54" s="7" t="s">
        <v>28</v>
      </c>
      <c r="C54" s="20">
        <v>11.04</v>
      </c>
      <c r="D54" s="20">
        <v>11.04</v>
      </c>
      <c r="E54" s="20">
        <v>100</v>
      </c>
    </row>
    <row r="55" spans="1:5" ht="19.5" customHeight="1">
      <c r="A55" s="3" t="s">
        <v>23</v>
      </c>
      <c r="B55" s="7" t="s">
        <v>61</v>
      </c>
      <c r="C55" s="20">
        <v>11.04</v>
      </c>
      <c r="D55" s="20">
        <v>11.04</v>
      </c>
      <c r="E55" s="20">
        <v>100</v>
      </c>
    </row>
    <row r="56" spans="1:5" ht="34.5" customHeight="1">
      <c r="A56" s="3" t="s">
        <v>23</v>
      </c>
      <c r="B56" s="7" t="s">
        <v>29</v>
      </c>
      <c r="C56" s="20">
        <v>102.6</v>
      </c>
      <c r="D56" s="20">
        <v>102.17</v>
      </c>
      <c r="E56" s="20">
        <v>99.58</v>
      </c>
    </row>
    <row r="57" spans="1:5" ht="19.5" customHeight="1">
      <c r="A57" s="3" t="s">
        <v>23</v>
      </c>
      <c r="B57" s="7" t="s">
        <v>61</v>
      </c>
      <c r="C57" s="20">
        <v>102.6</v>
      </c>
      <c r="D57" s="20">
        <v>102.17</v>
      </c>
      <c r="E57" s="20">
        <v>99.58</v>
      </c>
    </row>
    <row r="58" spans="1:5" ht="34.5" customHeight="1">
      <c r="A58" s="3" t="s">
        <v>23</v>
      </c>
      <c r="B58" s="7" t="s">
        <v>30</v>
      </c>
      <c r="C58" s="20">
        <v>435.05</v>
      </c>
      <c r="D58" s="20">
        <f>D59</f>
        <v>435.04</v>
      </c>
      <c r="E58" s="20">
        <v>100</v>
      </c>
    </row>
    <row r="59" spans="1:5" ht="19.5" customHeight="1">
      <c r="A59" s="3" t="s">
        <v>23</v>
      </c>
      <c r="B59" s="7" t="s">
        <v>61</v>
      </c>
      <c r="C59" s="20">
        <v>435.05</v>
      </c>
      <c r="D59" s="20">
        <f>435.05-0.01</f>
        <v>435.04</v>
      </c>
      <c r="E59" s="20">
        <v>100</v>
      </c>
    </row>
    <row r="60" spans="1:5" ht="34.5" customHeight="1">
      <c r="A60" s="3" t="s">
        <v>23</v>
      </c>
      <c r="B60" s="7" t="s">
        <v>70</v>
      </c>
      <c r="C60" s="20">
        <v>66.3</v>
      </c>
      <c r="D60" s="20">
        <v>0</v>
      </c>
      <c r="E60" s="20">
        <v>0</v>
      </c>
    </row>
    <row r="61" spans="1:5" ht="19.5" customHeight="1">
      <c r="A61" s="3" t="s">
        <v>23</v>
      </c>
      <c r="B61" s="7" t="s">
        <v>61</v>
      </c>
      <c r="C61" s="20">
        <v>66.3</v>
      </c>
      <c r="D61" s="20">
        <v>0</v>
      </c>
      <c r="E61" s="20">
        <v>0</v>
      </c>
    </row>
    <row r="62" spans="1:5" ht="19.5" customHeight="1">
      <c r="A62" s="3" t="s">
        <v>32</v>
      </c>
      <c r="B62" s="7" t="s">
        <v>31</v>
      </c>
      <c r="C62" s="20">
        <v>2268.92</v>
      </c>
      <c r="D62" s="20">
        <f>D63+D65+D67</f>
        <v>2238.5099999999998</v>
      </c>
      <c r="E62" s="20">
        <v>98.66</v>
      </c>
    </row>
    <row r="63" spans="1:5" ht="34.5" customHeight="1">
      <c r="A63" s="3" t="s">
        <v>32</v>
      </c>
      <c r="B63" s="7" t="s">
        <v>33</v>
      </c>
      <c r="C63" s="20">
        <v>1994.6</v>
      </c>
      <c r="D63" s="20">
        <v>1964.19</v>
      </c>
      <c r="E63" s="20">
        <v>98.48</v>
      </c>
    </row>
    <row r="64" spans="1:5" ht="19.5" customHeight="1">
      <c r="A64" s="3" t="s">
        <v>32</v>
      </c>
      <c r="B64" s="7" t="s">
        <v>61</v>
      </c>
      <c r="C64" s="20">
        <v>1994.6</v>
      </c>
      <c r="D64" s="20">
        <v>1964.19</v>
      </c>
      <c r="E64" s="20">
        <v>98.48</v>
      </c>
    </row>
    <row r="65" spans="1:5" ht="47.25">
      <c r="A65" s="3" t="s">
        <v>32</v>
      </c>
      <c r="B65" s="7" t="s">
        <v>71</v>
      </c>
      <c r="C65" s="20">
        <v>137.16</v>
      </c>
      <c r="D65" s="20">
        <v>137.16</v>
      </c>
      <c r="E65" s="20">
        <v>100</v>
      </c>
    </row>
    <row r="66" spans="1:5" ht="19.5" customHeight="1">
      <c r="A66" s="3" t="s">
        <v>32</v>
      </c>
      <c r="B66" s="7" t="s">
        <v>61</v>
      </c>
      <c r="C66" s="20">
        <v>137.16</v>
      </c>
      <c r="D66" s="20">
        <v>137.16</v>
      </c>
      <c r="E66" s="20">
        <v>100</v>
      </c>
    </row>
    <row r="67" spans="1:5" ht="34.5" customHeight="1">
      <c r="A67" s="3" t="s">
        <v>32</v>
      </c>
      <c r="B67" s="7" t="s">
        <v>72</v>
      </c>
      <c r="C67" s="20">
        <v>137.16</v>
      </c>
      <c r="D67" s="20">
        <v>137.16</v>
      </c>
      <c r="E67" s="20">
        <v>100</v>
      </c>
    </row>
    <row r="68" spans="1:5" ht="19.5" customHeight="1">
      <c r="A68" s="3" t="s">
        <v>32</v>
      </c>
      <c r="B68" s="7" t="s">
        <v>61</v>
      </c>
      <c r="C68" s="20">
        <v>137.16</v>
      </c>
      <c r="D68" s="20">
        <v>137.16</v>
      </c>
      <c r="E68" s="20">
        <v>100</v>
      </c>
    </row>
    <row r="69" spans="1:5" ht="19.5" customHeight="1">
      <c r="A69" s="3" t="s">
        <v>35</v>
      </c>
      <c r="B69" s="7" t="s">
        <v>34</v>
      </c>
      <c r="C69" s="20">
        <v>105960.32</v>
      </c>
      <c r="D69" s="20">
        <f>D70+D75+D82</f>
        <v>53481.909999999996</v>
      </c>
      <c r="E69" s="20">
        <v>50.47</v>
      </c>
    </row>
    <row r="70" spans="1:5" ht="19.5" customHeight="1">
      <c r="A70" s="3" t="s">
        <v>37</v>
      </c>
      <c r="B70" s="7" t="s">
        <v>36</v>
      </c>
      <c r="C70" s="20">
        <v>1311.37</v>
      </c>
      <c r="D70" s="20">
        <v>261.36</v>
      </c>
      <c r="E70" s="20">
        <v>19.93</v>
      </c>
    </row>
    <row r="71" spans="1:5" ht="34.5" customHeight="1">
      <c r="A71" s="3" t="s">
        <v>37</v>
      </c>
      <c r="B71" s="7" t="s">
        <v>73</v>
      </c>
      <c r="C71" s="20">
        <v>1050</v>
      </c>
      <c r="D71" s="20">
        <v>0</v>
      </c>
      <c r="E71" s="20">
        <v>0</v>
      </c>
    </row>
    <row r="72" spans="1:5" ht="19.5" customHeight="1">
      <c r="A72" s="3" t="s">
        <v>37</v>
      </c>
      <c r="B72" s="7" t="s">
        <v>61</v>
      </c>
      <c r="C72" s="20">
        <v>1050</v>
      </c>
      <c r="D72" s="20">
        <v>0</v>
      </c>
      <c r="E72" s="20">
        <v>0</v>
      </c>
    </row>
    <row r="73" spans="1:5" ht="34.5" customHeight="1">
      <c r="A73" s="3" t="s">
        <v>37</v>
      </c>
      <c r="B73" s="7" t="s">
        <v>38</v>
      </c>
      <c r="C73" s="20">
        <v>261.37</v>
      </c>
      <c r="D73" s="20">
        <v>261.36</v>
      </c>
      <c r="E73" s="20">
        <v>100</v>
      </c>
    </row>
    <row r="74" spans="1:5" ht="19.5" customHeight="1">
      <c r="A74" s="3" t="s">
        <v>37</v>
      </c>
      <c r="B74" s="7" t="s">
        <v>61</v>
      </c>
      <c r="C74" s="20">
        <v>261.37</v>
      </c>
      <c r="D74" s="20">
        <v>261.36</v>
      </c>
      <c r="E74" s="20">
        <v>100</v>
      </c>
    </row>
    <row r="75" spans="1:5" ht="19.5" customHeight="1">
      <c r="A75" s="3" t="s">
        <v>40</v>
      </c>
      <c r="B75" s="7" t="s">
        <v>39</v>
      </c>
      <c r="C75" s="20">
        <v>3611.04</v>
      </c>
      <c r="D75" s="20">
        <f>D76+D78+D80</f>
        <v>2201.21</v>
      </c>
      <c r="E75" s="20">
        <v>60.96</v>
      </c>
    </row>
    <row r="76" spans="1:5" ht="31.5">
      <c r="A76" s="3" t="s">
        <v>40</v>
      </c>
      <c r="B76" s="7" t="s">
        <v>74</v>
      </c>
      <c r="C76" s="20">
        <v>1000</v>
      </c>
      <c r="D76" s="20">
        <v>1000</v>
      </c>
      <c r="E76" s="20">
        <v>100</v>
      </c>
    </row>
    <row r="77" spans="1:5" ht="19.5" customHeight="1">
      <c r="A77" s="3" t="s">
        <v>40</v>
      </c>
      <c r="B77" s="7" t="s">
        <v>61</v>
      </c>
      <c r="C77" s="20">
        <v>1000</v>
      </c>
      <c r="D77" s="20">
        <v>1000</v>
      </c>
      <c r="E77" s="20">
        <v>100</v>
      </c>
    </row>
    <row r="78" spans="1:5" ht="34.5" customHeight="1">
      <c r="A78" s="3" t="s">
        <v>40</v>
      </c>
      <c r="B78" s="7" t="s">
        <v>41</v>
      </c>
      <c r="C78" s="20">
        <v>2600</v>
      </c>
      <c r="D78" s="20">
        <f>1190.17</f>
        <v>1190.17</v>
      </c>
      <c r="E78" s="20">
        <v>45.78</v>
      </c>
    </row>
    <row r="79" spans="1:5" ht="19.5" customHeight="1">
      <c r="A79" s="3" t="s">
        <v>40</v>
      </c>
      <c r="B79" s="7" t="s">
        <v>61</v>
      </c>
      <c r="C79" s="20">
        <v>2600</v>
      </c>
      <c r="D79" s="20">
        <f>1190.17</f>
        <v>1190.17</v>
      </c>
      <c r="E79" s="20">
        <v>45.78</v>
      </c>
    </row>
    <row r="80" spans="1:5" ht="31.5">
      <c r="A80" s="3" t="s">
        <v>40</v>
      </c>
      <c r="B80" s="7" t="s">
        <v>42</v>
      </c>
      <c r="C80" s="20">
        <v>11.04</v>
      </c>
      <c r="D80" s="20">
        <v>11.04</v>
      </c>
      <c r="E80" s="20">
        <v>100</v>
      </c>
    </row>
    <row r="81" spans="1:5" ht="19.5" customHeight="1">
      <c r="A81" s="3" t="s">
        <v>40</v>
      </c>
      <c r="B81" s="7" t="s">
        <v>61</v>
      </c>
      <c r="C81" s="20">
        <v>11.04</v>
      </c>
      <c r="D81" s="20">
        <v>11.04</v>
      </c>
      <c r="E81" s="20">
        <v>100</v>
      </c>
    </row>
    <row r="82" spans="1:5" ht="19.5" customHeight="1">
      <c r="A82" s="3" t="s">
        <v>44</v>
      </c>
      <c r="B82" s="7" t="s">
        <v>43</v>
      </c>
      <c r="C82" s="20">
        <v>101037.91</v>
      </c>
      <c r="D82" s="20">
        <f>D83</f>
        <v>51019.34</v>
      </c>
      <c r="E82" s="20">
        <v>50.5</v>
      </c>
    </row>
    <row r="83" spans="1:5" ht="31.5">
      <c r="A83" s="3" t="s">
        <v>44</v>
      </c>
      <c r="B83" s="7" t="s">
        <v>84</v>
      </c>
      <c r="C83" s="20">
        <v>101037.91</v>
      </c>
      <c r="D83" s="20">
        <f>D84</f>
        <v>51019.34</v>
      </c>
      <c r="E83" s="20">
        <v>50.5</v>
      </c>
    </row>
    <row r="84" spans="1:5" ht="19.5" customHeight="1">
      <c r="A84" s="3" t="s">
        <v>44</v>
      </c>
      <c r="B84" s="7" t="s">
        <v>62</v>
      </c>
      <c r="C84" s="20">
        <v>101037.91</v>
      </c>
      <c r="D84" s="20">
        <f>51019.35-0.01</f>
        <v>51019.34</v>
      </c>
      <c r="E84" s="20">
        <v>50.5</v>
      </c>
    </row>
    <row r="85" spans="1:5" ht="19.5" customHeight="1">
      <c r="A85" s="3" t="s">
        <v>46</v>
      </c>
      <c r="B85" s="7" t="s">
        <v>45</v>
      </c>
      <c r="C85" s="20">
        <v>923.53</v>
      </c>
      <c r="D85" s="20">
        <v>923.53</v>
      </c>
      <c r="E85" s="20">
        <v>100</v>
      </c>
    </row>
    <row r="86" spans="1:5" ht="19.5" customHeight="1">
      <c r="A86" s="3" t="s">
        <v>48</v>
      </c>
      <c r="B86" s="7" t="s">
        <v>47</v>
      </c>
      <c r="C86" s="20">
        <v>923.53</v>
      </c>
      <c r="D86" s="20">
        <f>D87+D89</f>
        <v>923.53</v>
      </c>
      <c r="E86" s="20">
        <v>100</v>
      </c>
    </row>
    <row r="87" spans="1:5" ht="34.5" customHeight="1">
      <c r="A87" s="3" t="s">
        <v>48</v>
      </c>
      <c r="B87" s="7" t="s">
        <v>75</v>
      </c>
      <c r="C87" s="20">
        <v>147.41</v>
      </c>
      <c r="D87" s="20">
        <v>147.41</v>
      </c>
      <c r="E87" s="20">
        <v>100</v>
      </c>
    </row>
    <row r="88" spans="1:5" ht="19.5" customHeight="1">
      <c r="A88" s="3" t="s">
        <v>48</v>
      </c>
      <c r="B88" s="7" t="s">
        <v>61</v>
      </c>
      <c r="C88" s="20">
        <v>147.41</v>
      </c>
      <c r="D88" s="20">
        <v>147.41</v>
      </c>
      <c r="E88" s="20">
        <v>100</v>
      </c>
    </row>
    <row r="89" spans="1:5" ht="63">
      <c r="A89" s="3" t="s">
        <v>48</v>
      </c>
      <c r="B89" s="7" t="s">
        <v>76</v>
      </c>
      <c r="C89" s="20">
        <v>776.12</v>
      </c>
      <c r="D89" s="20">
        <v>776.12</v>
      </c>
      <c r="E89" s="20">
        <v>100</v>
      </c>
    </row>
    <row r="90" spans="1:5" ht="19.5" customHeight="1">
      <c r="A90" s="3" t="s">
        <v>48</v>
      </c>
      <c r="B90" s="7" t="s">
        <v>61</v>
      </c>
      <c r="C90" s="20">
        <v>776.12</v>
      </c>
      <c r="D90" s="20">
        <f>776.12</f>
        <v>776.12</v>
      </c>
      <c r="E90" s="20">
        <v>100</v>
      </c>
    </row>
    <row r="91" spans="1:5" ht="19.5" customHeight="1">
      <c r="A91" s="3" t="s">
        <v>50</v>
      </c>
      <c r="B91" s="7" t="s">
        <v>49</v>
      </c>
      <c r="C91" s="20">
        <v>982.36</v>
      </c>
      <c r="D91" s="20">
        <f>D92+D95</f>
        <v>945.47</v>
      </c>
      <c r="E91" s="20">
        <v>96.24</v>
      </c>
    </row>
    <row r="92" spans="1:5" ht="19.5" customHeight="1">
      <c r="A92" s="3" t="s">
        <v>52</v>
      </c>
      <c r="B92" s="7" t="s">
        <v>51</v>
      </c>
      <c r="C92" s="20">
        <v>124.26</v>
      </c>
      <c r="D92" s="20">
        <v>124.26</v>
      </c>
      <c r="E92" s="20">
        <v>100</v>
      </c>
    </row>
    <row r="93" spans="1:5" ht="34.5" customHeight="1">
      <c r="A93" s="3" t="s">
        <v>52</v>
      </c>
      <c r="B93" s="7" t="s">
        <v>77</v>
      </c>
      <c r="C93" s="20">
        <v>124.26</v>
      </c>
      <c r="D93" s="20">
        <v>124.26</v>
      </c>
      <c r="E93" s="20">
        <v>100</v>
      </c>
    </row>
    <row r="94" spans="1:5" ht="19.5" customHeight="1">
      <c r="A94" s="3" t="s">
        <v>52</v>
      </c>
      <c r="B94" s="7" t="s">
        <v>61</v>
      </c>
      <c r="C94" s="20">
        <v>124.26</v>
      </c>
      <c r="D94" s="20">
        <v>124.26</v>
      </c>
      <c r="E94" s="20">
        <v>100</v>
      </c>
    </row>
    <row r="95" spans="1:5" ht="19.5" customHeight="1">
      <c r="A95" s="3" t="s">
        <v>54</v>
      </c>
      <c r="B95" s="7" t="s">
        <v>53</v>
      </c>
      <c r="C95" s="20">
        <v>858.1</v>
      </c>
      <c r="D95" s="20">
        <v>821.21</v>
      </c>
      <c r="E95" s="20">
        <v>95.7</v>
      </c>
    </row>
    <row r="96" spans="1:5" ht="34.5" customHeight="1">
      <c r="A96" s="3" t="s">
        <v>54</v>
      </c>
      <c r="B96" s="7" t="s">
        <v>55</v>
      </c>
      <c r="C96" s="20">
        <v>858.1</v>
      </c>
      <c r="D96" s="20">
        <v>821.21</v>
      </c>
      <c r="E96" s="20">
        <v>95.7</v>
      </c>
    </row>
    <row r="97" spans="1:5" ht="19.5" customHeight="1">
      <c r="A97" s="3" t="s">
        <v>54</v>
      </c>
      <c r="B97" s="7" t="s">
        <v>61</v>
      </c>
      <c r="C97" s="20">
        <v>510</v>
      </c>
      <c r="D97" s="20">
        <v>501.82</v>
      </c>
      <c r="E97" s="20">
        <v>98.4</v>
      </c>
    </row>
    <row r="98" spans="1:5" ht="19.5" customHeight="1">
      <c r="A98" s="3" t="s">
        <v>54</v>
      </c>
      <c r="B98" s="7" t="s">
        <v>66</v>
      </c>
      <c r="C98" s="20">
        <v>348.1</v>
      </c>
      <c r="D98" s="20">
        <v>319.39</v>
      </c>
      <c r="E98" s="20">
        <v>91.75</v>
      </c>
    </row>
    <row r="99" spans="1:5" ht="19.5" customHeight="1">
      <c r="A99" s="3"/>
      <c r="B99" s="7" t="s">
        <v>56</v>
      </c>
      <c r="C99" s="20">
        <v>237149.63</v>
      </c>
      <c r="D99" s="20">
        <v>179262.64</v>
      </c>
      <c r="E99" s="20">
        <f>D99/C99*100</f>
        <v>75.59052063458839</v>
      </c>
    </row>
    <row r="100" spans="1:5" ht="19.5" customHeight="1">
      <c r="A100" s="3"/>
      <c r="B100" s="7" t="s">
        <v>78</v>
      </c>
      <c r="C100" s="20">
        <f>27512.64+2993.96</f>
        <v>30506.6</v>
      </c>
      <c r="D100" s="20">
        <f>26244.76+1498.58-0.01</f>
        <v>27743.329999999998</v>
      </c>
      <c r="E100" s="20">
        <f>D100/C100*100</f>
        <v>90.94205843981302</v>
      </c>
    </row>
    <row r="101" spans="1:5" ht="19.5" customHeight="1">
      <c r="A101" s="3"/>
      <c r="B101" s="7" t="s">
        <v>79</v>
      </c>
      <c r="C101" s="20">
        <f>203485+2509.93</f>
        <v>205994.93</v>
      </c>
      <c r="D101" s="20">
        <f>148389.99+2509.93</f>
        <v>150899.91999999998</v>
      </c>
      <c r="E101" s="20">
        <f>D101/C101*100</f>
        <v>73.25419125606635</v>
      </c>
    </row>
    <row r="102" spans="1:5" ht="19.5" customHeight="1">
      <c r="A102" s="3"/>
      <c r="B102" s="7" t="s">
        <v>80</v>
      </c>
      <c r="C102" s="20">
        <f>300+348.1</f>
        <v>648.1</v>
      </c>
      <c r="D102" s="20">
        <f>300+319.39</f>
        <v>619.39</v>
      </c>
      <c r="E102" s="20">
        <f>D102/C102*100</f>
        <v>95.57012806665638</v>
      </c>
    </row>
    <row r="103" ht="15.75">
      <c r="D103" s="25">
        <f>D107+D108+D109</f>
        <v>179262.63999999998</v>
      </c>
    </row>
    <row r="104" s="21" customFormat="1" ht="12.75" hidden="1">
      <c r="D104" s="26"/>
    </row>
    <row r="105" s="21" customFormat="1" ht="12.75" hidden="1">
      <c r="D105" s="26"/>
    </row>
    <row r="106" s="21" customFormat="1" ht="12.75" hidden="1">
      <c r="D106" s="26"/>
    </row>
    <row r="107" s="21" customFormat="1" ht="12.75">
      <c r="D107" s="27">
        <f>D97+D94+D90+D88+D81+D79+D77+D74+D72+D68+D66+D64+D61+D59+D57+D55+D53+D51+D49+D47+D45+D43+D41+D39+D35+D33+D30+D26+D19+D22++D16+D12</f>
        <v>27743.329999999998</v>
      </c>
    </row>
    <row r="108" spans="1:4" s="21" customFormat="1" ht="12.75" customHeight="1">
      <c r="A108" s="21" t="s">
        <v>0</v>
      </c>
      <c r="B108" s="22"/>
      <c r="C108" s="23"/>
      <c r="D108" s="27">
        <f>D17+D20+D23+D36+D84</f>
        <v>150899.91999999998</v>
      </c>
    </row>
    <row r="109" s="21" customFormat="1" ht="12.75">
      <c r="D109" s="27">
        <f>D98+D37</f>
        <v>619.39</v>
      </c>
    </row>
    <row r="110" s="21" customFormat="1" ht="12.75">
      <c r="D110" s="27">
        <f>D91+D85+D69+D27+D13+D9</f>
        <v>179262.63999999998</v>
      </c>
    </row>
    <row r="111" s="21" customFormat="1" ht="12.75"/>
    <row r="112" s="21" customFormat="1" ht="12.75"/>
    <row r="113" s="21" customFormat="1" ht="12.75"/>
    <row r="114" s="21" customFormat="1" ht="12.75"/>
    <row r="115" s="21" customFormat="1" ht="12.75"/>
    <row r="116" s="21" customFormat="1" ht="12.75"/>
    <row r="117" s="21" customFormat="1" ht="12.75"/>
    <row r="118" s="21" customFormat="1" ht="12.75"/>
    <row r="119" s="21" customFormat="1" ht="12.75"/>
    <row r="123" ht="15.75">
      <c r="A123" s="28" t="s">
        <v>83</v>
      </c>
    </row>
    <row r="124" ht="15.75">
      <c r="A124" s="28" t="s">
        <v>82</v>
      </c>
    </row>
  </sheetData>
  <sheetProtection/>
  <mergeCells count="1">
    <mergeCell ref="A5:E5"/>
  </mergeCells>
  <printOptions/>
  <pageMargins left="1.1811023622047245" right="0.3937007874015748" top="0.7874015748031497" bottom="0.7874015748031497" header="0.5118110236220472" footer="0.5118110236220472"/>
  <pageSetup firstPageNumber="78" useFirstPageNumber="1" fitToHeight="57" horizontalDpi="600" verticalDpi="600" orientation="portrait" paperSize="9" scale="75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Лариса  Киселева</cp:lastModifiedBy>
  <cp:lastPrinted>2013-03-27T03:23:12Z</cp:lastPrinted>
  <dcterms:created xsi:type="dcterms:W3CDTF">2005-12-28T19:43:42Z</dcterms:created>
  <dcterms:modified xsi:type="dcterms:W3CDTF">2013-06-04T09:08:11Z</dcterms:modified>
  <cp:category/>
  <cp:version/>
  <cp:contentType/>
  <cp:contentStatus/>
</cp:coreProperties>
</file>