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120" activeTab="0"/>
  </bookViews>
  <sheets>
    <sheet name="Отчет" sheetId="1" r:id="rId1"/>
  </sheets>
  <definedNames>
    <definedName name="_xlnm.Print_Titles" localSheetId="0">'Отчет'!$7:$8</definedName>
    <definedName name="_xlnm.Print_Area" localSheetId="0">'Отчет'!$A$1:$U$72</definedName>
  </definedNames>
  <calcPr fullCalcOnLoad="1" refMode="R1C1"/>
</workbook>
</file>

<file path=xl/sharedStrings.xml><?xml version="1.0" encoding="utf-8"?>
<sst xmlns="http://schemas.openxmlformats.org/spreadsheetml/2006/main" count="269" uniqueCount="102">
  <si>
    <t xml:space="preserve"> </t>
  </si>
  <si>
    <t xml:space="preserve">  </t>
  </si>
  <si>
    <t>Раздел, Подраздел</t>
  </si>
  <si>
    <t>Наименование</t>
  </si>
  <si>
    <t>Мэр ЗАТО Северск                                  Н.И.Кузьменко</t>
  </si>
  <si>
    <t>0500</t>
  </si>
  <si>
    <t>Жилищно-коммунальное хозяйство</t>
  </si>
  <si>
    <t>0502</t>
  </si>
  <si>
    <t xml:space="preserve"> - проект детальной планировки западной части города (ПИР)</t>
  </si>
  <si>
    <t xml:space="preserve"> - тепло, электро и водоснабжение ул. Камышка, Кооперативная, Кольцевая, Северская и Корсакова п.Самусь (ПИР)</t>
  </si>
  <si>
    <t xml:space="preserve"> - полигон твердых бытовых отходов (скотомогильник) (ПИР)</t>
  </si>
  <si>
    <t xml:space="preserve"> - полигон твердых бытовых отходов пос. Самусь (ПИР)</t>
  </si>
  <si>
    <t>0900</t>
  </si>
  <si>
    <t>Здравоохранение и спорт</t>
  </si>
  <si>
    <t>0901</t>
  </si>
  <si>
    <t>0904</t>
  </si>
  <si>
    <t>0501</t>
  </si>
  <si>
    <t xml:space="preserve"> - строительство жилого дома № 8 в микрорайоне пос.Сосновка</t>
  </si>
  <si>
    <t xml:space="preserve"> - строительство жилого дома № 34 в микрорайоне 10</t>
  </si>
  <si>
    <t xml:space="preserve"> - строительство жилого дома № 36 в микрорайоне 10</t>
  </si>
  <si>
    <t xml:space="preserve"> - строительство инженерных сетей в микрорайоне 10</t>
  </si>
  <si>
    <t xml:space="preserve"> - реконструкция (расширение) кладбища</t>
  </si>
  <si>
    <t xml:space="preserve"> - строительство очистных сооружений (установка очистки иловой воды)</t>
  </si>
  <si>
    <t xml:space="preserve"> - строительство водозабора № 3 (ПИР)</t>
  </si>
  <si>
    <t xml:space="preserve"> - строительство инженерных сетей и благоустройство микрорайона пос. Сосновка</t>
  </si>
  <si>
    <t>0700</t>
  </si>
  <si>
    <t>Образование</t>
  </si>
  <si>
    <t>0701</t>
  </si>
  <si>
    <t xml:space="preserve"> - строительство жилого дома № 11 в микрорайоне 10</t>
  </si>
  <si>
    <t xml:space="preserve"> - церковь Святой Богородицы Владимирской (трудовая школа) - кредиторская задолженность прошлых лет</t>
  </si>
  <si>
    <t xml:space="preserve"> 1</t>
  </si>
  <si>
    <t>Приложение  10</t>
  </si>
  <si>
    <t>к Решению Думы ЗАТО Северск</t>
  </si>
  <si>
    <t>ЦСР</t>
  </si>
  <si>
    <t>ВР</t>
  </si>
  <si>
    <t>ЭКР</t>
  </si>
  <si>
    <t>Коммунальное хозяйство</t>
  </si>
  <si>
    <t>Жилищное хозяйство</t>
  </si>
  <si>
    <t xml:space="preserve"> - строительство детского сада на 160 мест (ПИР)</t>
  </si>
  <si>
    <t xml:space="preserve"> - строительство роддома (газификатор)</t>
  </si>
  <si>
    <t xml:space="preserve"> - бурение скважин (2-я очередь), насосная станция 2-го подъема на площадке водозабора № 1 (экспертиза ПИР)</t>
  </si>
  <si>
    <t xml:space="preserve"> - строительство наружных сетей и благоустройство территории жилого дома № 40 в микрорайоне 10</t>
  </si>
  <si>
    <t>ВСЕГО</t>
  </si>
  <si>
    <t>За счет субвенции ФБ на развитие социальной и инженерной инфраструктуры, в том числе:</t>
  </si>
  <si>
    <t>За счет остатка субвенции ФБ прошлых лет, в том числе:</t>
  </si>
  <si>
    <t xml:space="preserve"> За счет субвенции ТО на содержание, реконструкцию, ремонт и строительство автомобильных дорог общего пользования, мостов и иных транспортных инженерных сооружений и благоустройство территории поселений, в том числе: </t>
  </si>
  <si>
    <t>За счет средств бюджета ЗАТО Северск, в том числе:</t>
  </si>
  <si>
    <t>Перечень объектов капитального строительства ЗАТО Северск на 2007 год</t>
  </si>
  <si>
    <t>Утв.Думой ЗАТО Северск 2007 г</t>
  </si>
  <si>
    <t>(плюс, минус)</t>
  </si>
  <si>
    <t>Уточн.Думой ЗАТО Северск 2007 г</t>
  </si>
  <si>
    <t>5170220</t>
  </si>
  <si>
    <t>614</t>
  </si>
  <si>
    <t>310</t>
  </si>
  <si>
    <t xml:space="preserve">  - реконструкция Автодороги ЦКПП - Путепровод</t>
  </si>
  <si>
    <t>0400</t>
  </si>
  <si>
    <t>Национальная экономика</t>
  </si>
  <si>
    <t>0408</t>
  </si>
  <si>
    <t>3150320</t>
  </si>
  <si>
    <t>593</t>
  </si>
  <si>
    <t>6000320</t>
  </si>
  <si>
    <t>807</t>
  </si>
  <si>
    <t>- автодорога ул. Ленина - ул. Ленинградская (ПИР)</t>
  </si>
  <si>
    <t>6000120</t>
  </si>
  <si>
    <t>1020120</t>
  </si>
  <si>
    <t>214</t>
  </si>
  <si>
    <t>226</t>
  </si>
  <si>
    <t>1020920</t>
  </si>
  <si>
    <t>Зравоохранение</t>
  </si>
  <si>
    <t>Дугие вопросы в области здравоохранения и спорта</t>
  </si>
  <si>
    <t xml:space="preserve"> - больница на 100 коек в пос.Самусь (ПИР)</t>
  </si>
  <si>
    <t>4700120</t>
  </si>
  <si>
    <t>327</t>
  </si>
  <si>
    <t>3510120</t>
  </si>
  <si>
    <t>411</t>
  </si>
  <si>
    <t>3510920</t>
  </si>
  <si>
    <t xml:space="preserve"> - бурение скважин (2-я очередь)(за счет средств фонда непредвиденных расходов Адмнистрации ЗАТО Северск)</t>
  </si>
  <si>
    <t>0700120</t>
  </si>
  <si>
    <t>184</t>
  </si>
  <si>
    <t xml:space="preserve"> - бурение скважин (2-я очередь)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</si>
  <si>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</si>
  <si>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</si>
  <si>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</si>
  <si>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</si>
  <si>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</si>
  <si>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</si>
  <si>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</si>
  <si>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>2</t>
  </si>
  <si>
    <t>3</t>
  </si>
  <si>
    <t>4</t>
  </si>
  <si>
    <t>Проверка</t>
  </si>
  <si>
    <t>Утв.план 1 кв</t>
  </si>
  <si>
    <t xml:space="preserve"> - строительство инженерных сетей и благоустройство территории жилых домов № 21, 22, 27 в микрорайоне 16</t>
  </si>
  <si>
    <t>3150120</t>
  </si>
  <si>
    <t xml:space="preserve"> - автодорога ул.Ленина - ул.Ленинградская </t>
  </si>
  <si>
    <t xml:space="preserve"> - автодорога ул.Ленина - ул.Ленинградская (ПИР) </t>
  </si>
  <si>
    <t>- инженерные сети 10 микрорайона (4 очередь) (ПИР)</t>
  </si>
  <si>
    <t>- автодорога ЦКПП - Путепровод (ПИР)</t>
  </si>
  <si>
    <t>- инженерные сети и благоустройство 10 микрорайона (ПИР)</t>
  </si>
  <si>
    <t>(тыс. руб.)</t>
  </si>
  <si>
    <t>5170620</t>
  </si>
  <si>
    <r>
      <t>от____</t>
    </r>
    <r>
      <rPr>
        <u val="single"/>
        <sz val="12"/>
        <rFont val="Times New Roman"/>
        <family val="1"/>
      </rPr>
      <t>21.06.</t>
    </r>
    <r>
      <rPr>
        <sz val="12"/>
        <rFont val="Times New Roman"/>
        <family val="1"/>
      </rPr>
      <t>2007 №__</t>
    </r>
    <r>
      <rPr>
        <u val="single"/>
        <sz val="12"/>
        <rFont val="Times New Roman"/>
        <family val="1"/>
      </rPr>
      <t>33/2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</si>
</sst>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9">
    <font>
      <sz val="10"/>
      <name val="Arial"/>
      <family val="0"/>
    </font>
    <font>
      <sz val="8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 textRotation="90" wrapText="1"/>
    </xf>
    <xf numFmtId="0" fontId="4" fillId="0" borderId="2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left" vertical="center"/>
    </xf>
    <xf numFmtId="4" fontId="3" fillId="0" borderId="0" xfId="17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</cellXfs>
  <cellStyles count="7">
    <cellStyle name="Normal" xfId="0"/>
    <cellStyle name="Currency" xfId="15"/>
    <cellStyle name="Currency [0]" xfId="16"/>
    <cellStyle name="Обычный_proekt_2005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77"/>
  <sheetViews>
    <sheetView showZeros="0" tabSelected="1" zoomScaleSheetLayoutView="75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2.75" outlineLevelRow="1" outlineLevelCol="1"/>
  <cols>
    <col min="1" max="1" width="7.00390625" style="5" customWidth="1"/>
    <col min="2" max="4" width="8.7109375" style="5" customWidth="1"/>
    <col min="5" max="5" width="55.8515625" style="6" customWidth="1"/>
    <col min="6" max="8" width="11.7109375" style="36" customWidth="1"/>
    <col min="9" max="11" width="11.7109375" style="36" hidden="1" customWidth="1" outlineLevel="1"/>
    <col min="12" max="21" width="11.28125" style="7" hidden="1" customWidth="1" outlineLevel="1"/>
    <col min="22" max="22" width="8.8515625" style="7" customWidth="1" collapsed="1"/>
    <col min="23" max="16384" width="8.8515625" style="7" customWidth="1"/>
  </cols>
  <sheetData>
    <row r="1" spans="1:11" ht="21.75" customHeight="1">
      <c r="A1" s="6"/>
      <c r="F1" s="35" t="s">
        <v>31</v>
      </c>
      <c r="H1" s="35"/>
      <c r="I1" s="35"/>
      <c r="J1" s="35"/>
      <c r="K1" s="35"/>
    </row>
    <row r="2" spans="1:11" ht="15.75">
      <c r="A2" s="5" t="s">
        <v>1</v>
      </c>
      <c r="F2" s="37" t="s">
        <v>32</v>
      </c>
      <c r="H2" s="37"/>
      <c r="I2" s="37"/>
      <c r="J2" s="37"/>
      <c r="K2" s="37"/>
    </row>
    <row r="3" spans="1:11" ht="15.75">
      <c r="A3" s="5" t="s">
        <v>1</v>
      </c>
      <c r="F3" s="38" t="s">
        <v>101</v>
      </c>
      <c r="H3" s="38"/>
      <c r="I3" s="38"/>
      <c r="J3" s="38"/>
      <c r="K3" s="38"/>
    </row>
    <row r="4" spans="1:5" ht="15.75">
      <c r="A4" s="5" t="s">
        <v>1</v>
      </c>
      <c r="E4" s="6" t="s">
        <v>0</v>
      </c>
    </row>
    <row r="5" spans="1:13" ht="24" customHeight="1">
      <c r="A5" s="5" t="s">
        <v>1</v>
      </c>
      <c r="C5" s="46" t="s">
        <v>47</v>
      </c>
      <c r="D5" s="46"/>
      <c r="E5" s="46"/>
      <c r="F5" s="46"/>
      <c r="G5" s="46"/>
      <c r="H5" s="46"/>
      <c r="I5" s="29"/>
      <c r="J5" s="29"/>
      <c r="K5" s="29"/>
      <c r="L5" s="22"/>
      <c r="M5" s="22"/>
    </row>
    <row r="6" spans="3:13" ht="15.75" customHeight="1">
      <c r="C6" s="4"/>
      <c r="D6" s="4"/>
      <c r="E6" s="21"/>
      <c r="F6" s="39"/>
      <c r="G6" s="39"/>
      <c r="H6" s="45" t="s">
        <v>99</v>
      </c>
      <c r="I6" s="39"/>
      <c r="J6" s="39"/>
      <c r="K6" s="39"/>
      <c r="L6" s="2"/>
      <c r="M6" s="2"/>
    </row>
    <row r="7" spans="1:21" s="28" customFormat="1" ht="64.5" customHeight="1">
      <c r="A7" s="1" t="s">
        <v>2</v>
      </c>
      <c r="B7" s="1" t="s">
        <v>33</v>
      </c>
      <c r="C7" s="1" t="s">
        <v>34</v>
      </c>
      <c r="D7" s="1" t="s">
        <v>35</v>
      </c>
      <c r="E7" s="8" t="s">
        <v>3</v>
      </c>
      <c r="F7" s="30" t="s">
        <v>48</v>
      </c>
      <c r="G7" s="30" t="s">
        <v>49</v>
      </c>
      <c r="H7" s="30" t="s">
        <v>50</v>
      </c>
      <c r="I7" s="31" t="s">
        <v>90</v>
      </c>
      <c r="J7" s="31" t="s">
        <v>91</v>
      </c>
      <c r="K7" s="31" t="s">
        <v>49</v>
      </c>
      <c r="L7" s="31" t="s">
        <v>80</v>
      </c>
      <c r="M7" s="31" t="s">
        <v>81</v>
      </c>
      <c r="N7" s="31" t="s">
        <v>49</v>
      </c>
      <c r="O7" s="31" t="s">
        <v>82</v>
      </c>
      <c r="P7" s="31" t="s">
        <v>83</v>
      </c>
      <c r="Q7" s="31" t="s">
        <v>49</v>
      </c>
      <c r="R7" s="31" t="s">
        <v>84</v>
      </c>
      <c r="S7" s="31" t="s">
        <v>85</v>
      </c>
      <c r="T7" s="31" t="s">
        <v>49</v>
      </c>
      <c r="U7" s="47" t="s">
        <v>86</v>
      </c>
    </row>
    <row r="8" spans="1:21" s="28" customFormat="1" ht="14.25" customHeight="1">
      <c r="A8" s="10" t="s">
        <v>30</v>
      </c>
      <c r="B8" s="10" t="s">
        <v>87</v>
      </c>
      <c r="C8" s="10" t="s">
        <v>88</v>
      </c>
      <c r="D8" s="10" t="s">
        <v>89</v>
      </c>
      <c r="E8" s="11">
        <v>5</v>
      </c>
      <c r="F8" s="43">
        <v>6</v>
      </c>
      <c r="G8" s="43">
        <v>7</v>
      </c>
      <c r="H8" s="43">
        <v>8</v>
      </c>
      <c r="I8" s="43"/>
      <c r="J8" s="43"/>
      <c r="K8" s="43"/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48">
        <v>18</v>
      </c>
    </row>
    <row r="9" spans="1:21" s="28" customFormat="1" ht="33.75" customHeight="1">
      <c r="A9" s="15"/>
      <c r="B9" s="15"/>
      <c r="C9" s="15"/>
      <c r="D9" s="15"/>
      <c r="E9" s="18" t="s">
        <v>43</v>
      </c>
      <c r="F9" s="17">
        <f>J9+M9+P9+S9</f>
        <v>249158.3</v>
      </c>
      <c r="G9" s="16">
        <f>K9+N9+Q9+T9</f>
        <v>0</v>
      </c>
      <c r="H9" s="17">
        <f>H10+H24+H27</f>
        <v>249158.3</v>
      </c>
      <c r="I9" s="17"/>
      <c r="J9" s="17">
        <f>J10+J24+J27</f>
        <v>54306</v>
      </c>
      <c r="K9" s="17">
        <f aca="true" t="shared" si="0" ref="K9:U9">K10+K24+K27</f>
        <v>0</v>
      </c>
      <c r="L9" s="17">
        <f t="shared" si="0"/>
        <v>54306</v>
      </c>
      <c r="M9" s="17">
        <f t="shared" si="0"/>
        <v>66764</v>
      </c>
      <c r="N9" s="17">
        <f t="shared" si="0"/>
        <v>0</v>
      </c>
      <c r="O9" s="17">
        <f>O10+O24+O27</f>
        <v>66764</v>
      </c>
      <c r="P9" s="17">
        <f t="shared" si="0"/>
        <v>64782</v>
      </c>
      <c r="Q9" s="17">
        <f t="shared" si="0"/>
        <v>0</v>
      </c>
      <c r="R9" s="17">
        <f t="shared" si="0"/>
        <v>64782</v>
      </c>
      <c r="S9" s="17">
        <f t="shared" si="0"/>
        <v>63306.3</v>
      </c>
      <c r="T9" s="17">
        <f t="shared" si="0"/>
        <v>0</v>
      </c>
      <c r="U9" s="17">
        <f t="shared" si="0"/>
        <v>63306.3</v>
      </c>
    </row>
    <row r="10" spans="1:21" s="28" customFormat="1" ht="14.25" customHeight="1">
      <c r="A10" s="25" t="s">
        <v>5</v>
      </c>
      <c r="B10" s="25"/>
      <c r="C10" s="25"/>
      <c r="D10" s="25"/>
      <c r="E10" s="24" t="s">
        <v>6</v>
      </c>
      <c r="F10" s="27">
        <f>J10+M10+P10+S10</f>
        <v>239484.3</v>
      </c>
      <c r="G10" s="16">
        <f>K10+N10+Q10+T10</f>
        <v>0</v>
      </c>
      <c r="H10" s="27">
        <f>H11+H15</f>
        <v>239484.3</v>
      </c>
      <c r="I10" s="27"/>
      <c r="J10" s="27">
        <f>J11+J15</f>
        <v>50510</v>
      </c>
      <c r="K10" s="27">
        <f aca="true" t="shared" si="1" ref="K10:U10">K11+K15</f>
        <v>0</v>
      </c>
      <c r="L10" s="27">
        <f t="shared" si="1"/>
        <v>50510</v>
      </c>
      <c r="M10" s="27">
        <f>M11+M15</f>
        <v>62167</v>
      </c>
      <c r="N10" s="27">
        <f t="shared" si="1"/>
        <v>1500</v>
      </c>
      <c r="O10" s="27">
        <f>O11+O15</f>
        <v>63667</v>
      </c>
      <c r="P10" s="27">
        <f t="shared" si="1"/>
        <v>64341</v>
      </c>
      <c r="Q10" s="27">
        <f t="shared" si="1"/>
        <v>-1500</v>
      </c>
      <c r="R10" s="27">
        <f t="shared" si="1"/>
        <v>62841</v>
      </c>
      <c r="S10" s="27">
        <f t="shared" si="1"/>
        <v>62466.3</v>
      </c>
      <c r="T10" s="27">
        <f t="shared" si="1"/>
        <v>0</v>
      </c>
      <c r="U10" s="27">
        <f t="shared" si="1"/>
        <v>62466.3</v>
      </c>
    </row>
    <row r="11" spans="1:21" s="28" customFormat="1" ht="14.25" customHeight="1">
      <c r="A11" s="14" t="s">
        <v>16</v>
      </c>
      <c r="B11" s="15"/>
      <c r="C11" s="15"/>
      <c r="D11" s="15"/>
      <c r="E11" s="3" t="s">
        <v>37</v>
      </c>
      <c r="F11" s="16">
        <f aca="true" t="shared" si="2" ref="F11:G74">J11+M11+P11+S11</f>
        <v>142834</v>
      </c>
      <c r="G11" s="16">
        <f t="shared" si="2"/>
        <v>0</v>
      </c>
      <c r="H11" s="16">
        <f>SUM(H12:H14)</f>
        <v>142834</v>
      </c>
      <c r="I11" s="16"/>
      <c r="J11" s="16">
        <f>SUM(J12:J14)</f>
        <v>27227</v>
      </c>
      <c r="K11" s="16">
        <f aca="true" t="shared" si="3" ref="K11:U11">SUM(K12:K14)</f>
        <v>0</v>
      </c>
      <c r="L11" s="16">
        <f t="shared" si="3"/>
        <v>27227</v>
      </c>
      <c r="M11" s="16">
        <f t="shared" si="3"/>
        <v>36184</v>
      </c>
      <c r="N11" s="16">
        <f t="shared" si="3"/>
        <v>0</v>
      </c>
      <c r="O11" s="16">
        <f t="shared" si="3"/>
        <v>36184</v>
      </c>
      <c r="P11" s="16">
        <f t="shared" si="3"/>
        <v>35728.2</v>
      </c>
      <c r="Q11" s="16">
        <f t="shared" si="3"/>
        <v>0</v>
      </c>
      <c r="R11" s="16">
        <f t="shared" si="3"/>
        <v>35728.2</v>
      </c>
      <c r="S11" s="16">
        <f t="shared" si="3"/>
        <v>43694.8</v>
      </c>
      <c r="T11" s="16">
        <f t="shared" si="3"/>
        <v>0</v>
      </c>
      <c r="U11" s="16">
        <f t="shared" si="3"/>
        <v>43694.8</v>
      </c>
    </row>
    <row r="12" spans="1:21" s="28" customFormat="1" ht="32.25" customHeight="1">
      <c r="A12" s="10" t="s">
        <v>16</v>
      </c>
      <c r="B12" s="10" t="s">
        <v>51</v>
      </c>
      <c r="C12" s="10" t="s">
        <v>52</v>
      </c>
      <c r="D12" s="10" t="s">
        <v>53</v>
      </c>
      <c r="E12" s="13" t="s">
        <v>17</v>
      </c>
      <c r="F12" s="12">
        <v>49409</v>
      </c>
      <c r="G12" s="16">
        <f t="shared" si="2"/>
        <v>0</v>
      </c>
      <c r="H12" s="12">
        <f>F12+G12</f>
        <v>49409</v>
      </c>
      <c r="I12" s="12">
        <f>H12-L12-O12-R12-U12</f>
        <v>0</v>
      </c>
      <c r="J12" s="44">
        <v>11364</v>
      </c>
      <c r="K12" s="12"/>
      <c r="L12" s="12">
        <f aca="true" t="shared" si="4" ref="L12:L68">J12+K12</f>
        <v>11364</v>
      </c>
      <c r="M12" s="44">
        <v>13025</v>
      </c>
      <c r="N12" s="44">
        <v>0</v>
      </c>
      <c r="O12" s="12">
        <f aca="true" t="shared" si="5" ref="O12:O74">M12+N12</f>
        <v>13025</v>
      </c>
      <c r="P12" s="44">
        <v>12846</v>
      </c>
      <c r="Q12" s="44"/>
      <c r="R12" s="12">
        <f aca="true" t="shared" si="6" ref="R12:R68">P12+Q12</f>
        <v>12846</v>
      </c>
      <c r="S12" s="44">
        <v>12174</v>
      </c>
      <c r="T12" s="44"/>
      <c r="U12" s="12">
        <f aca="true" t="shared" si="7" ref="U12:U74">S12+T12</f>
        <v>12174</v>
      </c>
    </row>
    <row r="13" spans="1:21" s="28" customFormat="1" ht="14.25" customHeight="1">
      <c r="A13" s="10" t="s">
        <v>16</v>
      </c>
      <c r="B13" s="10" t="s">
        <v>51</v>
      </c>
      <c r="C13" s="10" t="s">
        <v>52</v>
      </c>
      <c r="D13" s="10" t="s">
        <v>53</v>
      </c>
      <c r="E13" s="13" t="s">
        <v>18</v>
      </c>
      <c r="F13" s="12">
        <v>68968</v>
      </c>
      <c r="G13" s="16">
        <f t="shared" si="2"/>
        <v>0</v>
      </c>
      <c r="H13" s="12">
        <f>F13+G13</f>
        <v>68968</v>
      </c>
      <c r="I13" s="12">
        <f aca="true" t="shared" si="8" ref="I13:I67">H13-L13-O13-R13-U13</f>
        <v>0</v>
      </c>
      <c r="J13" s="12">
        <v>15863</v>
      </c>
      <c r="K13" s="12"/>
      <c r="L13" s="12">
        <f t="shared" si="4"/>
        <v>15863</v>
      </c>
      <c r="M13" s="44">
        <v>16311</v>
      </c>
      <c r="N13" s="44"/>
      <c r="O13" s="12">
        <f t="shared" si="5"/>
        <v>16311</v>
      </c>
      <c r="P13" s="44">
        <v>16523.2</v>
      </c>
      <c r="Q13" s="44"/>
      <c r="R13" s="12">
        <f t="shared" si="6"/>
        <v>16523.2</v>
      </c>
      <c r="S13" s="44">
        <v>20270.8</v>
      </c>
      <c r="T13" s="44"/>
      <c r="U13" s="12">
        <f t="shared" si="7"/>
        <v>20270.8</v>
      </c>
    </row>
    <row r="14" spans="1:21" s="28" customFormat="1" ht="14.25" customHeight="1">
      <c r="A14" s="10" t="s">
        <v>16</v>
      </c>
      <c r="B14" s="10" t="s">
        <v>51</v>
      </c>
      <c r="C14" s="10" t="s">
        <v>52</v>
      </c>
      <c r="D14" s="10" t="s">
        <v>53</v>
      </c>
      <c r="E14" s="13" t="s">
        <v>19</v>
      </c>
      <c r="F14" s="12">
        <v>24457</v>
      </c>
      <c r="G14" s="16">
        <f t="shared" si="2"/>
        <v>0</v>
      </c>
      <c r="H14" s="12">
        <f>F14+G14</f>
        <v>24457</v>
      </c>
      <c r="I14" s="12">
        <f t="shared" si="8"/>
        <v>0</v>
      </c>
      <c r="J14" s="12"/>
      <c r="K14" s="12"/>
      <c r="L14" s="12">
        <f t="shared" si="4"/>
        <v>0</v>
      </c>
      <c r="M14" s="44">
        <v>6848</v>
      </c>
      <c r="N14" s="44"/>
      <c r="O14" s="12">
        <f t="shared" si="5"/>
        <v>6848</v>
      </c>
      <c r="P14" s="44">
        <v>6359</v>
      </c>
      <c r="Q14" s="44"/>
      <c r="R14" s="12">
        <f t="shared" si="6"/>
        <v>6359</v>
      </c>
      <c r="S14" s="44">
        <v>11250</v>
      </c>
      <c r="T14" s="44"/>
      <c r="U14" s="12">
        <f t="shared" si="7"/>
        <v>11250</v>
      </c>
    </row>
    <row r="15" spans="1:21" s="28" customFormat="1" ht="14.25" customHeight="1">
      <c r="A15" s="14" t="s">
        <v>7</v>
      </c>
      <c r="B15" s="10"/>
      <c r="C15" s="10"/>
      <c r="D15" s="10"/>
      <c r="E15" s="3" t="s">
        <v>36</v>
      </c>
      <c r="F15" s="16">
        <f t="shared" si="2"/>
        <v>96650.3</v>
      </c>
      <c r="G15" s="16">
        <f t="shared" si="2"/>
        <v>0</v>
      </c>
      <c r="H15" s="12">
        <f>SUM(H16:H23)</f>
        <v>96650.3</v>
      </c>
      <c r="I15" s="12">
        <f t="shared" si="8"/>
        <v>0</v>
      </c>
      <c r="J15" s="12">
        <f>SUM(J16:J23)</f>
        <v>23283</v>
      </c>
      <c r="K15" s="12">
        <f aca="true" t="shared" si="9" ref="K15:U15">SUM(K16:K23)</f>
        <v>0</v>
      </c>
      <c r="L15" s="12">
        <f t="shared" si="9"/>
        <v>23283</v>
      </c>
      <c r="M15" s="12">
        <f t="shared" si="9"/>
        <v>25983</v>
      </c>
      <c r="N15" s="12">
        <f t="shared" si="9"/>
        <v>1500</v>
      </c>
      <c r="O15" s="12">
        <f>SUM(O16:O23)</f>
        <v>27483</v>
      </c>
      <c r="P15" s="12">
        <f t="shared" si="9"/>
        <v>28612.8</v>
      </c>
      <c r="Q15" s="12">
        <f t="shared" si="9"/>
        <v>-1500</v>
      </c>
      <c r="R15" s="12">
        <f t="shared" si="9"/>
        <v>27112.8</v>
      </c>
      <c r="S15" s="12">
        <f t="shared" si="9"/>
        <v>18771.5</v>
      </c>
      <c r="T15" s="12">
        <f t="shared" si="9"/>
        <v>0</v>
      </c>
      <c r="U15" s="12">
        <f t="shared" si="9"/>
        <v>18771.5</v>
      </c>
    </row>
    <row r="16" spans="1:21" s="28" customFormat="1" ht="14.25" customHeight="1">
      <c r="A16" s="10" t="s">
        <v>7</v>
      </c>
      <c r="B16" s="10" t="s">
        <v>51</v>
      </c>
      <c r="C16" s="10" t="s">
        <v>52</v>
      </c>
      <c r="D16" s="10" t="s">
        <v>53</v>
      </c>
      <c r="E16" s="13" t="s">
        <v>20</v>
      </c>
      <c r="F16" s="12">
        <v>29455</v>
      </c>
      <c r="G16" s="16">
        <f t="shared" si="2"/>
        <v>0</v>
      </c>
      <c r="H16" s="12">
        <f aca="true" t="shared" si="10" ref="H16:H23">F16+G16</f>
        <v>29455</v>
      </c>
      <c r="I16" s="12">
        <f t="shared" si="8"/>
        <v>0</v>
      </c>
      <c r="J16" s="44">
        <v>12400</v>
      </c>
      <c r="K16" s="12"/>
      <c r="L16" s="12">
        <f t="shared" si="4"/>
        <v>12400</v>
      </c>
      <c r="M16" s="44">
        <v>6163</v>
      </c>
      <c r="N16" s="44">
        <v>5000</v>
      </c>
      <c r="O16" s="12">
        <f t="shared" si="5"/>
        <v>11163</v>
      </c>
      <c r="P16" s="44">
        <v>7658</v>
      </c>
      <c r="Q16" s="44">
        <v>-1766</v>
      </c>
      <c r="R16" s="12">
        <f t="shared" si="6"/>
        <v>5892</v>
      </c>
      <c r="S16" s="44">
        <v>3234</v>
      </c>
      <c r="T16" s="44">
        <v>-3234</v>
      </c>
      <c r="U16" s="12">
        <f t="shared" si="7"/>
        <v>0</v>
      </c>
    </row>
    <row r="17" spans="1:21" s="28" customFormat="1" ht="14.25" customHeight="1">
      <c r="A17" s="10" t="s">
        <v>7</v>
      </c>
      <c r="B17" s="10" t="s">
        <v>51</v>
      </c>
      <c r="C17" s="10" t="s">
        <v>52</v>
      </c>
      <c r="D17" s="10" t="s">
        <v>53</v>
      </c>
      <c r="E17" s="13" t="s">
        <v>21</v>
      </c>
      <c r="F17" s="12">
        <v>11324</v>
      </c>
      <c r="G17" s="16">
        <f t="shared" si="2"/>
        <v>0</v>
      </c>
      <c r="H17" s="12">
        <f t="shared" si="10"/>
        <v>11324</v>
      </c>
      <c r="I17" s="12">
        <f t="shared" si="8"/>
        <v>0</v>
      </c>
      <c r="J17" s="44">
        <v>1005</v>
      </c>
      <c r="K17" s="12"/>
      <c r="L17" s="12">
        <f t="shared" si="4"/>
        <v>1005</v>
      </c>
      <c r="M17" s="44">
        <v>3171</v>
      </c>
      <c r="N17" s="44">
        <v>0</v>
      </c>
      <c r="O17" s="12">
        <f t="shared" si="5"/>
        <v>3171</v>
      </c>
      <c r="P17" s="44">
        <v>4544</v>
      </c>
      <c r="Q17" s="44"/>
      <c r="R17" s="12">
        <f t="shared" si="6"/>
        <v>4544</v>
      </c>
      <c r="S17" s="44">
        <v>2604</v>
      </c>
      <c r="T17" s="44"/>
      <c r="U17" s="12">
        <f t="shared" si="7"/>
        <v>2604</v>
      </c>
    </row>
    <row r="18" spans="1:21" s="28" customFormat="1" ht="30.75" customHeight="1">
      <c r="A18" s="10" t="s">
        <v>7</v>
      </c>
      <c r="B18" s="10" t="s">
        <v>51</v>
      </c>
      <c r="C18" s="10" t="s">
        <v>52</v>
      </c>
      <c r="D18" s="10" t="s">
        <v>53</v>
      </c>
      <c r="E18" s="13" t="s">
        <v>22</v>
      </c>
      <c r="F18" s="12">
        <v>9651.3</v>
      </c>
      <c r="G18" s="16">
        <f t="shared" si="2"/>
        <v>0</v>
      </c>
      <c r="H18" s="12">
        <f t="shared" si="10"/>
        <v>9651.3</v>
      </c>
      <c r="I18" s="12">
        <f t="shared" si="8"/>
        <v>0</v>
      </c>
      <c r="J18" s="44">
        <v>2391</v>
      </c>
      <c r="K18" s="12"/>
      <c r="L18" s="12">
        <f t="shared" si="4"/>
        <v>2391</v>
      </c>
      <c r="M18" s="44">
        <v>3741</v>
      </c>
      <c r="N18" s="44">
        <v>-3500</v>
      </c>
      <c r="O18" s="12">
        <f t="shared" si="5"/>
        <v>241</v>
      </c>
      <c r="P18" s="44">
        <v>3519.3</v>
      </c>
      <c r="Q18" s="44">
        <v>266</v>
      </c>
      <c r="R18" s="12">
        <f t="shared" si="6"/>
        <v>3785.3</v>
      </c>
      <c r="S18" s="44">
        <v>0</v>
      </c>
      <c r="T18" s="44">
        <v>3234</v>
      </c>
      <c r="U18" s="12">
        <f t="shared" si="7"/>
        <v>3234</v>
      </c>
    </row>
    <row r="19" spans="1:21" s="28" customFormat="1" ht="30.75" customHeight="1">
      <c r="A19" s="10" t="s">
        <v>7</v>
      </c>
      <c r="B19" s="10" t="s">
        <v>51</v>
      </c>
      <c r="C19" s="10" t="s">
        <v>52</v>
      </c>
      <c r="D19" s="10" t="s">
        <v>53</v>
      </c>
      <c r="E19" s="13" t="s">
        <v>41</v>
      </c>
      <c r="F19" s="12">
        <v>11044</v>
      </c>
      <c r="G19" s="16">
        <f t="shared" si="2"/>
        <v>0</v>
      </c>
      <c r="H19" s="12">
        <f t="shared" si="10"/>
        <v>11044</v>
      </c>
      <c r="I19" s="12">
        <f t="shared" si="8"/>
        <v>0</v>
      </c>
      <c r="J19" s="44">
        <v>1207</v>
      </c>
      <c r="K19" s="12"/>
      <c r="L19" s="12">
        <f t="shared" si="4"/>
        <v>1207</v>
      </c>
      <c r="M19" s="44">
        <v>4348</v>
      </c>
      <c r="N19" s="44">
        <v>0</v>
      </c>
      <c r="O19" s="12">
        <f t="shared" si="5"/>
        <v>4348</v>
      </c>
      <c r="P19" s="44">
        <v>5489</v>
      </c>
      <c r="Q19" s="44"/>
      <c r="R19" s="12">
        <f t="shared" si="6"/>
        <v>5489</v>
      </c>
      <c r="S19" s="44">
        <v>0</v>
      </c>
      <c r="T19" s="44">
        <v>0</v>
      </c>
      <c r="U19" s="12">
        <f t="shared" si="7"/>
        <v>0</v>
      </c>
    </row>
    <row r="20" spans="1:21" s="28" customFormat="1" ht="30.75" customHeight="1">
      <c r="A20" s="10" t="s">
        <v>7</v>
      </c>
      <c r="B20" s="10" t="s">
        <v>51</v>
      </c>
      <c r="C20" s="10" t="s">
        <v>52</v>
      </c>
      <c r="D20" s="10" t="s">
        <v>53</v>
      </c>
      <c r="E20" s="13" t="s">
        <v>92</v>
      </c>
      <c r="F20" s="12">
        <v>28792</v>
      </c>
      <c r="G20" s="16">
        <f t="shared" si="2"/>
        <v>0</v>
      </c>
      <c r="H20" s="12">
        <f t="shared" si="10"/>
        <v>28792</v>
      </c>
      <c r="I20" s="12">
        <f t="shared" si="8"/>
        <v>0</v>
      </c>
      <c r="J20" s="44">
        <v>6280</v>
      </c>
      <c r="K20" s="12"/>
      <c r="L20" s="12">
        <f t="shared" si="4"/>
        <v>6280</v>
      </c>
      <c r="M20" s="44">
        <v>6762</v>
      </c>
      <c r="N20" s="44">
        <v>0</v>
      </c>
      <c r="O20" s="12">
        <f t="shared" si="5"/>
        <v>6762</v>
      </c>
      <c r="P20" s="44">
        <v>6127.5</v>
      </c>
      <c r="Q20" s="44"/>
      <c r="R20" s="12">
        <f t="shared" si="6"/>
        <v>6127.5</v>
      </c>
      <c r="S20" s="44">
        <v>9622.5</v>
      </c>
      <c r="T20" s="44"/>
      <c r="U20" s="12">
        <f t="shared" si="7"/>
        <v>9622.5</v>
      </c>
    </row>
    <row r="21" spans="1:21" s="28" customFormat="1" ht="17.25" customHeight="1">
      <c r="A21" s="10" t="s">
        <v>7</v>
      </c>
      <c r="B21" s="10" t="s">
        <v>51</v>
      </c>
      <c r="C21" s="10" t="s">
        <v>52</v>
      </c>
      <c r="D21" s="10" t="s">
        <v>66</v>
      </c>
      <c r="E21" s="13" t="s">
        <v>23</v>
      </c>
      <c r="F21" s="12"/>
      <c r="G21" s="16">
        <f>K21+N21+Q21+T21</f>
        <v>1500</v>
      </c>
      <c r="H21" s="12">
        <f>F21+G21</f>
        <v>1500</v>
      </c>
      <c r="I21" s="12"/>
      <c r="J21" s="44"/>
      <c r="K21" s="12"/>
      <c r="L21" s="12"/>
      <c r="M21" s="44"/>
      <c r="N21" s="44">
        <v>450</v>
      </c>
      <c r="O21" s="12">
        <f t="shared" si="5"/>
        <v>450</v>
      </c>
      <c r="P21" s="44"/>
      <c r="Q21" s="44"/>
      <c r="R21" s="12"/>
      <c r="S21" s="44"/>
      <c r="T21" s="44">
        <v>1050</v>
      </c>
      <c r="U21" s="12">
        <f t="shared" si="7"/>
        <v>1050</v>
      </c>
    </row>
    <row r="22" spans="1:21" s="28" customFormat="1" ht="14.25" customHeight="1">
      <c r="A22" s="10" t="s">
        <v>7</v>
      </c>
      <c r="B22" s="10" t="s">
        <v>51</v>
      </c>
      <c r="C22" s="10" t="s">
        <v>52</v>
      </c>
      <c r="D22" s="10" t="s">
        <v>53</v>
      </c>
      <c r="E22" s="13" t="s">
        <v>23</v>
      </c>
      <c r="F22" s="12">
        <v>1500</v>
      </c>
      <c r="G22" s="16">
        <f t="shared" si="2"/>
        <v>-1500</v>
      </c>
      <c r="H22" s="12">
        <f t="shared" si="10"/>
        <v>0</v>
      </c>
      <c r="I22" s="12">
        <f t="shared" si="8"/>
        <v>0</v>
      </c>
      <c r="J22" s="44">
        <v>0</v>
      </c>
      <c r="K22" s="12"/>
      <c r="L22" s="12">
        <f t="shared" si="4"/>
        <v>0</v>
      </c>
      <c r="M22" s="44">
        <v>450</v>
      </c>
      <c r="N22" s="44">
        <v>-450</v>
      </c>
      <c r="O22" s="12">
        <f t="shared" si="5"/>
        <v>0</v>
      </c>
      <c r="P22" s="44">
        <v>0</v>
      </c>
      <c r="Q22" s="44"/>
      <c r="R22" s="12">
        <f t="shared" si="6"/>
        <v>0</v>
      </c>
      <c r="S22" s="44">
        <v>1050</v>
      </c>
      <c r="T22" s="44">
        <v>-1050</v>
      </c>
      <c r="U22" s="12">
        <f t="shared" si="7"/>
        <v>0</v>
      </c>
    </row>
    <row r="23" spans="1:21" s="28" customFormat="1" ht="30.75" customHeight="1">
      <c r="A23" s="10" t="s">
        <v>7</v>
      </c>
      <c r="B23" s="10" t="s">
        <v>51</v>
      </c>
      <c r="C23" s="10" t="s">
        <v>52</v>
      </c>
      <c r="D23" s="10" t="s">
        <v>53</v>
      </c>
      <c r="E23" s="13" t="s">
        <v>24</v>
      </c>
      <c r="F23" s="12">
        <v>4884</v>
      </c>
      <c r="G23" s="16">
        <f t="shared" si="2"/>
        <v>0</v>
      </c>
      <c r="H23" s="12">
        <f t="shared" si="10"/>
        <v>4884</v>
      </c>
      <c r="I23" s="12">
        <f t="shared" si="8"/>
        <v>0</v>
      </c>
      <c r="J23" s="44">
        <v>0</v>
      </c>
      <c r="K23" s="12"/>
      <c r="L23" s="12">
        <f t="shared" si="4"/>
        <v>0</v>
      </c>
      <c r="M23" s="44">
        <v>1348</v>
      </c>
      <c r="N23" s="44">
        <v>0</v>
      </c>
      <c r="O23" s="12">
        <f t="shared" si="5"/>
        <v>1348</v>
      </c>
      <c r="P23" s="44">
        <v>1275</v>
      </c>
      <c r="Q23" s="44"/>
      <c r="R23" s="12">
        <f t="shared" si="6"/>
        <v>1275</v>
      </c>
      <c r="S23" s="44">
        <v>2261</v>
      </c>
      <c r="T23" s="44"/>
      <c r="U23" s="12">
        <f t="shared" si="7"/>
        <v>2261</v>
      </c>
    </row>
    <row r="24" spans="1:21" s="28" customFormat="1" ht="14.25" customHeight="1">
      <c r="A24" s="25" t="s">
        <v>25</v>
      </c>
      <c r="B24" s="25"/>
      <c r="C24" s="25"/>
      <c r="D24" s="25"/>
      <c r="E24" s="24" t="s">
        <v>26</v>
      </c>
      <c r="F24" s="27">
        <f t="shared" si="2"/>
        <v>1200</v>
      </c>
      <c r="G24" s="16">
        <f>G26+G25</f>
        <v>0</v>
      </c>
      <c r="H24" s="16">
        <f>H26+H25</f>
        <v>1200</v>
      </c>
      <c r="I24" s="16">
        <f aca="true" t="shared" si="11" ref="I24:U24">I26+I25</f>
        <v>0</v>
      </c>
      <c r="J24" s="16">
        <f t="shared" si="11"/>
        <v>0</v>
      </c>
      <c r="K24" s="16">
        <f t="shared" si="11"/>
        <v>0</v>
      </c>
      <c r="L24" s="16">
        <f t="shared" si="11"/>
        <v>0</v>
      </c>
      <c r="M24" s="16">
        <f t="shared" si="11"/>
        <v>360</v>
      </c>
      <c r="N24" s="16">
        <f t="shared" si="11"/>
        <v>0</v>
      </c>
      <c r="O24" s="16">
        <f t="shared" si="11"/>
        <v>360</v>
      </c>
      <c r="P24" s="16">
        <f t="shared" si="11"/>
        <v>0</v>
      </c>
      <c r="Q24" s="16">
        <f t="shared" si="11"/>
        <v>0</v>
      </c>
      <c r="R24" s="16">
        <f t="shared" si="11"/>
        <v>0</v>
      </c>
      <c r="S24" s="16">
        <f t="shared" si="11"/>
        <v>840</v>
      </c>
      <c r="T24" s="16">
        <f t="shared" si="11"/>
        <v>0</v>
      </c>
      <c r="U24" s="16">
        <f t="shared" si="11"/>
        <v>840</v>
      </c>
    </row>
    <row r="25" spans="1:21" s="28" customFormat="1" ht="14.25" customHeight="1">
      <c r="A25" s="14" t="s">
        <v>27</v>
      </c>
      <c r="B25" s="10" t="s">
        <v>51</v>
      </c>
      <c r="C25" s="10" t="s">
        <v>52</v>
      </c>
      <c r="D25" s="10" t="s">
        <v>66</v>
      </c>
      <c r="E25" s="3" t="s">
        <v>38</v>
      </c>
      <c r="F25" s="27"/>
      <c r="G25" s="16">
        <f>K25+N25+Q25+T25</f>
        <v>1200</v>
      </c>
      <c r="H25" s="16">
        <f>F25+G25</f>
        <v>1200</v>
      </c>
      <c r="I25" s="12"/>
      <c r="J25" s="12"/>
      <c r="K25" s="12"/>
      <c r="L25" s="12"/>
      <c r="M25" s="12"/>
      <c r="N25" s="12">
        <v>360</v>
      </c>
      <c r="O25" s="12">
        <f t="shared" si="5"/>
        <v>360</v>
      </c>
      <c r="P25" s="12"/>
      <c r="Q25" s="12"/>
      <c r="R25" s="12"/>
      <c r="S25" s="12"/>
      <c r="T25" s="12">
        <v>840</v>
      </c>
      <c r="U25" s="12">
        <f t="shared" si="7"/>
        <v>840</v>
      </c>
    </row>
    <row r="26" spans="1:21" s="28" customFormat="1" ht="14.25" customHeight="1">
      <c r="A26" s="14" t="s">
        <v>27</v>
      </c>
      <c r="B26" s="10" t="s">
        <v>51</v>
      </c>
      <c r="C26" s="10" t="s">
        <v>52</v>
      </c>
      <c r="D26" s="10" t="s">
        <v>53</v>
      </c>
      <c r="E26" s="3" t="s">
        <v>38</v>
      </c>
      <c r="F26" s="16">
        <f t="shared" si="2"/>
        <v>1200</v>
      </c>
      <c r="G26" s="16">
        <f t="shared" si="2"/>
        <v>-1200</v>
      </c>
      <c r="H26" s="16">
        <f>F26+G26</f>
        <v>0</v>
      </c>
      <c r="I26" s="12">
        <f t="shared" si="8"/>
        <v>0</v>
      </c>
      <c r="J26" s="44">
        <v>0</v>
      </c>
      <c r="K26" s="16"/>
      <c r="L26" s="12">
        <f t="shared" si="4"/>
        <v>0</v>
      </c>
      <c r="M26" s="44">
        <v>360</v>
      </c>
      <c r="N26" s="44">
        <v>-360</v>
      </c>
      <c r="O26" s="12">
        <f t="shared" si="5"/>
        <v>0</v>
      </c>
      <c r="P26" s="44">
        <v>0</v>
      </c>
      <c r="Q26" s="44">
        <v>0</v>
      </c>
      <c r="R26" s="12">
        <f t="shared" si="6"/>
        <v>0</v>
      </c>
      <c r="S26" s="44">
        <v>840</v>
      </c>
      <c r="T26" s="44">
        <v>-840</v>
      </c>
      <c r="U26" s="12">
        <f t="shared" si="7"/>
        <v>0</v>
      </c>
    </row>
    <row r="27" spans="1:21" s="28" customFormat="1" ht="14.25" customHeight="1">
      <c r="A27" s="25" t="s">
        <v>12</v>
      </c>
      <c r="B27" s="25"/>
      <c r="C27" s="25"/>
      <c r="D27" s="25"/>
      <c r="E27" s="24" t="s">
        <v>13</v>
      </c>
      <c r="F27" s="27">
        <f t="shared" si="2"/>
        <v>8474</v>
      </c>
      <c r="G27" s="16">
        <f t="shared" si="2"/>
        <v>0</v>
      </c>
      <c r="H27" s="27">
        <f>H28</f>
        <v>8474</v>
      </c>
      <c r="I27" s="12">
        <f t="shared" si="8"/>
        <v>0</v>
      </c>
      <c r="J27" s="12">
        <f>J28</f>
        <v>3796</v>
      </c>
      <c r="K27" s="12">
        <f aca="true" t="shared" si="12" ref="K27:U27">K28</f>
        <v>0</v>
      </c>
      <c r="L27" s="12">
        <f t="shared" si="12"/>
        <v>3796</v>
      </c>
      <c r="M27" s="12">
        <f t="shared" si="12"/>
        <v>4237</v>
      </c>
      <c r="N27" s="12">
        <f t="shared" si="12"/>
        <v>-1500</v>
      </c>
      <c r="O27" s="12">
        <f t="shared" si="12"/>
        <v>2737</v>
      </c>
      <c r="P27" s="12">
        <f t="shared" si="12"/>
        <v>441</v>
      </c>
      <c r="Q27" s="12">
        <f t="shared" si="12"/>
        <v>1500</v>
      </c>
      <c r="R27" s="12">
        <f t="shared" si="12"/>
        <v>1941</v>
      </c>
      <c r="S27" s="12">
        <f t="shared" si="12"/>
        <v>0</v>
      </c>
      <c r="T27" s="12">
        <f t="shared" si="12"/>
        <v>0</v>
      </c>
      <c r="U27" s="12">
        <f t="shared" si="12"/>
        <v>0</v>
      </c>
    </row>
    <row r="28" spans="1:21" s="28" customFormat="1" ht="14.25" customHeight="1">
      <c r="A28" s="14" t="s">
        <v>15</v>
      </c>
      <c r="B28" s="10" t="s">
        <v>51</v>
      </c>
      <c r="C28" s="10" t="s">
        <v>52</v>
      </c>
      <c r="D28" s="10" t="s">
        <v>53</v>
      </c>
      <c r="E28" s="3" t="s">
        <v>39</v>
      </c>
      <c r="F28" s="16">
        <f t="shared" si="2"/>
        <v>8474</v>
      </c>
      <c r="G28" s="16">
        <f t="shared" si="2"/>
        <v>0</v>
      </c>
      <c r="H28" s="16">
        <f>F28+G28</f>
        <v>8474</v>
      </c>
      <c r="I28" s="12">
        <f t="shared" si="8"/>
        <v>0</v>
      </c>
      <c r="J28" s="44">
        <v>3796</v>
      </c>
      <c r="K28" s="16"/>
      <c r="L28" s="12">
        <f t="shared" si="4"/>
        <v>3796</v>
      </c>
      <c r="M28" s="44">
        <v>4237</v>
      </c>
      <c r="N28" s="44">
        <v>-1500</v>
      </c>
      <c r="O28" s="12">
        <f t="shared" si="5"/>
        <v>2737</v>
      </c>
      <c r="P28" s="44">
        <v>441</v>
      </c>
      <c r="Q28" s="44">
        <v>1500</v>
      </c>
      <c r="R28" s="12">
        <f t="shared" si="6"/>
        <v>1941</v>
      </c>
      <c r="S28" s="44">
        <v>0</v>
      </c>
      <c r="T28" s="44">
        <v>0</v>
      </c>
      <c r="U28" s="12">
        <f t="shared" si="7"/>
        <v>0</v>
      </c>
    </row>
    <row r="29" spans="1:21" s="28" customFormat="1" ht="14.25" customHeight="1">
      <c r="A29" s="15"/>
      <c r="B29" s="15"/>
      <c r="C29" s="15"/>
      <c r="D29" s="15"/>
      <c r="E29" s="18" t="s">
        <v>44</v>
      </c>
      <c r="F29" s="17">
        <f t="shared" si="2"/>
        <v>4967.030000000001</v>
      </c>
      <c r="G29" s="16">
        <f t="shared" si="2"/>
        <v>0</v>
      </c>
      <c r="H29" s="17">
        <f>H30</f>
        <v>4967.030000000001</v>
      </c>
      <c r="I29" s="12">
        <f t="shared" si="8"/>
        <v>0</v>
      </c>
      <c r="J29" s="12">
        <f>J30</f>
        <v>4967.030000000001</v>
      </c>
      <c r="K29" s="12">
        <f aca="true" t="shared" si="13" ref="K29:U29">K30</f>
        <v>0</v>
      </c>
      <c r="L29" s="12">
        <f t="shared" si="13"/>
        <v>4967.030000000001</v>
      </c>
      <c r="M29" s="12">
        <f t="shared" si="13"/>
        <v>0</v>
      </c>
      <c r="N29" s="12">
        <f t="shared" si="13"/>
        <v>-4967</v>
      </c>
      <c r="O29" s="12">
        <f t="shared" si="13"/>
        <v>-4967</v>
      </c>
      <c r="P29" s="12">
        <f t="shared" si="13"/>
        <v>0</v>
      </c>
      <c r="Q29" s="12">
        <f t="shared" si="13"/>
        <v>4967</v>
      </c>
      <c r="R29" s="12">
        <f t="shared" si="13"/>
        <v>4967</v>
      </c>
      <c r="S29" s="12">
        <f t="shared" si="13"/>
        <v>0</v>
      </c>
      <c r="T29" s="12">
        <f t="shared" si="13"/>
        <v>0</v>
      </c>
      <c r="U29" s="12">
        <f t="shared" si="13"/>
        <v>0</v>
      </c>
    </row>
    <row r="30" spans="1:21" s="28" customFormat="1" ht="14.25" customHeight="1">
      <c r="A30" s="25" t="s">
        <v>5</v>
      </c>
      <c r="B30" s="25"/>
      <c r="C30" s="25"/>
      <c r="D30" s="25"/>
      <c r="E30" s="24" t="s">
        <v>6</v>
      </c>
      <c r="F30" s="27">
        <f t="shared" si="2"/>
        <v>4967.030000000001</v>
      </c>
      <c r="G30" s="16">
        <f t="shared" si="2"/>
        <v>0</v>
      </c>
      <c r="H30" s="27">
        <f>H31+H34</f>
        <v>4967.030000000001</v>
      </c>
      <c r="I30" s="12">
        <f t="shared" si="8"/>
        <v>0</v>
      </c>
      <c r="J30" s="12">
        <f>J31+J34</f>
        <v>4967.030000000001</v>
      </c>
      <c r="K30" s="12">
        <f aca="true" t="shared" si="14" ref="K30:U30">K31+K34</f>
        <v>0</v>
      </c>
      <c r="L30" s="12">
        <f t="shared" si="14"/>
        <v>4967.030000000001</v>
      </c>
      <c r="M30" s="12">
        <f t="shared" si="14"/>
        <v>0</v>
      </c>
      <c r="N30" s="12">
        <f t="shared" si="14"/>
        <v>-4967</v>
      </c>
      <c r="O30" s="12">
        <f t="shared" si="14"/>
        <v>-4967</v>
      </c>
      <c r="P30" s="12">
        <f t="shared" si="14"/>
        <v>0</v>
      </c>
      <c r="Q30" s="12">
        <f t="shared" si="14"/>
        <v>4967</v>
      </c>
      <c r="R30" s="12">
        <f t="shared" si="14"/>
        <v>4967</v>
      </c>
      <c r="S30" s="12">
        <f t="shared" si="14"/>
        <v>0</v>
      </c>
      <c r="T30" s="12">
        <f t="shared" si="14"/>
        <v>0</v>
      </c>
      <c r="U30" s="12">
        <f t="shared" si="14"/>
        <v>0</v>
      </c>
    </row>
    <row r="31" spans="1:21" s="28" customFormat="1" ht="14.25" customHeight="1">
      <c r="A31" s="14" t="s">
        <v>16</v>
      </c>
      <c r="B31" s="14"/>
      <c r="C31" s="14"/>
      <c r="D31" s="14"/>
      <c r="E31" s="3" t="s">
        <v>37</v>
      </c>
      <c r="F31" s="16">
        <f t="shared" si="2"/>
        <v>4967.01</v>
      </c>
      <c r="G31" s="16">
        <f t="shared" si="2"/>
        <v>0</v>
      </c>
      <c r="H31" s="16">
        <f>SUM(H32:H33)</f>
        <v>4967.01</v>
      </c>
      <c r="I31" s="12">
        <f t="shared" si="8"/>
        <v>0</v>
      </c>
      <c r="J31" s="12">
        <f>SUM(J32:J33)</f>
        <v>4967.01</v>
      </c>
      <c r="K31" s="12">
        <f aca="true" t="shared" si="15" ref="K31:U31">SUM(K32:K33)</f>
        <v>0</v>
      </c>
      <c r="L31" s="12">
        <f t="shared" si="15"/>
        <v>4967.01</v>
      </c>
      <c r="M31" s="12">
        <f t="shared" si="15"/>
        <v>0</v>
      </c>
      <c r="N31" s="12">
        <f t="shared" si="15"/>
        <v>-4967</v>
      </c>
      <c r="O31" s="12">
        <f t="shared" si="15"/>
        <v>-4967</v>
      </c>
      <c r="P31" s="12">
        <f t="shared" si="15"/>
        <v>0</v>
      </c>
      <c r="Q31" s="12">
        <f t="shared" si="15"/>
        <v>4967</v>
      </c>
      <c r="R31" s="12">
        <f t="shared" si="15"/>
        <v>4967</v>
      </c>
      <c r="S31" s="12">
        <f t="shared" si="15"/>
        <v>0</v>
      </c>
      <c r="T31" s="12">
        <f t="shared" si="15"/>
        <v>0</v>
      </c>
      <c r="U31" s="12">
        <f t="shared" si="15"/>
        <v>0</v>
      </c>
    </row>
    <row r="32" spans="1:21" s="28" customFormat="1" ht="14.25" customHeight="1">
      <c r="A32" s="10" t="s">
        <v>16</v>
      </c>
      <c r="B32" s="10" t="s">
        <v>100</v>
      </c>
      <c r="C32" s="10" t="s">
        <v>52</v>
      </c>
      <c r="D32" s="10" t="s">
        <v>53</v>
      </c>
      <c r="E32" s="13" t="s">
        <v>18</v>
      </c>
      <c r="F32" s="12">
        <f t="shared" si="2"/>
        <v>0.01</v>
      </c>
      <c r="G32" s="16">
        <f t="shared" si="2"/>
        <v>0</v>
      </c>
      <c r="H32" s="12">
        <f>F32+G32</f>
        <v>0.01</v>
      </c>
      <c r="I32" s="12">
        <f>H32-L32-O32-R32-U32</f>
        <v>0</v>
      </c>
      <c r="J32" s="44">
        <v>0.01</v>
      </c>
      <c r="K32" s="12"/>
      <c r="L32" s="12">
        <f t="shared" si="4"/>
        <v>0.01</v>
      </c>
      <c r="M32" s="44">
        <v>0</v>
      </c>
      <c r="N32" s="12"/>
      <c r="O32" s="12">
        <f t="shared" si="5"/>
        <v>0</v>
      </c>
      <c r="P32" s="12"/>
      <c r="Q32" s="12"/>
      <c r="R32" s="12">
        <f t="shared" si="6"/>
        <v>0</v>
      </c>
      <c r="S32" s="12"/>
      <c r="T32" s="12"/>
      <c r="U32" s="12">
        <f t="shared" si="7"/>
        <v>0</v>
      </c>
    </row>
    <row r="33" spans="1:21" s="28" customFormat="1" ht="14.25" customHeight="1">
      <c r="A33" s="10" t="s">
        <v>16</v>
      </c>
      <c r="B33" s="10" t="s">
        <v>100</v>
      </c>
      <c r="C33" s="10" t="s">
        <v>52</v>
      </c>
      <c r="D33" s="10" t="s">
        <v>53</v>
      </c>
      <c r="E33" s="13" t="s">
        <v>28</v>
      </c>
      <c r="F33" s="12">
        <f t="shared" si="2"/>
        <v>4967</v>
      </c>
      <c r="G33" s="16">
        <f t="shared" si="2"/>
        <v>0</v>
      </c>
      <c r="H33" s="12">
        <f>F33+G33</f>
        <v>4967</v>
      </c>
      <c r="I33" s="12">
        <f t="shared" si="8"/>
        <v>0</v>
      </c>
      <c r="J33" s="44">
        <v>4967</v>
      </c>
      <c r="K33" s="12"/>
      <c r="L33" s="12">
        <f t="shared" si="4"/>
        <v>4967</v>
      </c>
      <c r="M33" s="44">
        <v>0</v>
      </c>
      <c r="N33" s="12">
        <v>-4967</v>
      </c>
      <c r="O33" s="12">
        <f t="shared" si="5"/>
        <v>-4967</v>
      </c>
      <c r="P33" s="12"/>
      <c r="Q33" s="12">
        <v>4967</v>
      </c>
      <c r="R33" s="12">
        <f t="shared" si="6"/>
        <v>4967</v>
      </c>
      <c r="S33" s="12"/>
      <c r="T33" s="12"/>
      <c r="U33" s="12">
        <f t="shared" si="7"/>
        <v>0</v>
      </c>
    </row>
    <row r="34" spans="1:21" s="28" customFormat="1" ht="14.25" customHeight="1">
      <c r="A34" s="10" t="s">
        <v>7</v>
      </c>
      <c r="B34" s="10"/>
      <c r="C34" s="10"/>
      <c r="D34" s="10"/>
      <c r="E34" s="3" t="s">
        <v>36</v>
      </c>
      <c r="F34" s="12">
        <f t="shared" si="2"/>
        <v>0.02</v>
      </c>
      <c r="G34" s="16">
        <f t="shared" si="2"/>
        <v>0</v>
      </c>
      <c r="H34" s="12">
        <f>H35</f>
        <v>0.02</v>
      </c>
      <c r="I34" s="12">
        <f t="shared" si="8"/>
        <v>0</v>
      </c>
      <c r="J34" s="12">
        <f>J35</f>
        <v>0.02</v>
      </c>
      <c r="K34" s="12">
        <f aca="true" t="shared" si="16" ref="K34:U34">K35</f>
        <v>0</v>
      </c>
      <c r="L34" s="12">
        <f t="shared" si="16"/>
        <v>0.02</v>
      </c>
      <c r="M34" s="12">
        <f t="shared" si="16"/>
        <v>0</v>
      </c>
      <c r="N34" s="12">
        <f t="shared" si="16"/>
        <v>0</v>
      </c>
      <c r="O34" s="12">
        <f t="shared" si="16"/>
        <v>0</v>
      </c>
      <c r="P34" s="12">
        <f t="shared" si="16"/>
        <v>0</v>
      </c>
      <c r="Q34" s="12">
        <f t="shared" si="16"/>
        <v>0</v>
      </c>
      <c r="R34" s="12">
        <f t="shared" si="16"/>
        <v>0</v>
      </c>
      <c r="S34" s="12">
        <f t="shared" si="16"/>
        <v>0</v>
      </c>
      <c r="T34" s="12">
        <f t="shared" si="16"/>
        <v>0</v>
      </c>
      <c r="U34" s="12">
        <f t="shared" si="16"/>
        <v>0</v>
      </c>
    </row>
    <row r="35" spans="1:21" s="28" customFormat="1" ht="14.25" customHeight="1">
      <c r="A35" s="14" t="s">
        <v>7</v>
      </c>
      <c r="B35" s="10" t="s">
        <v>100</v>
      </c>
      <c r="C35" s="10" t="s">
        <v>52</v>
      </c>
      <c r="D35" s="10" t="s">
        <v>53</v>
      </c>
      <c r="E35" s="3" t="s">
        <v>21</v>
      </c>
      <c r="F35" s="16">
        <f t="shared" si="2"/>
        <v>0.02</v>
      </c>
      <c r="G35" s="16">
        <f t="shared" si="2"/>
        <v>0</v>
      </c>
      <c r="H35" s="16">
        <f>F35+G35</f>
        <v>0.02</v>
      </c>
      <c r="I35" s="12">
        <f t="shared" si="8"/>
        <v>0</v>
      </c>
      <c r="J35" s="44">
        <v>0.02</v>
      </c>
      <c r="K35" s="16"/>
      <c r="L35" s="12">
        <f t="shared" si="4"/>
        <v>0.02</v>
      </c>
      <c r="M35" s="44">
        <v>0</v>
      </c>
      <c r="N35" s="12"/>
      <c r="O35" s="12">
        <f t="shared" si="5"/>
        <v>0</v>
      </c>
      <c r="P35" s="12"/>
      <c r="Q35" s="12"/>
      <c r="R35" s="12">
        <f t="shared" si="6"/>
        <v>0</v>
      </c>
      <c r="S35" s="12"/>
      <c r="T35" s="12"/>
      <c r="U35" s="12">
        <f t="shared" si="7"/>
        <v>0</v>
      </c>
    </row>
    <row r="36" spans="1:21" s="28" customFormat="1" ht="93.75" customHeight="1">
      <c r="A36" s="15"/>
      <c r="B36" s="15"/>
      <c r="C36" s="15"/>
      <c r="D36" s="15"/>
      <c r="E36" s="18" t="s">
        <v>45</v>
      </c>
      <c r="F36" s="17">
        <f t="shared" si="2"/>
        <v>31179</v>
      </c>
      <c r="G36" s="17">
        <f t="shared" si="2"/>
        <v>0</v>
      </c>
      <c r="H36" s="17">
        <f>H37+H39</f>
        <v>31179</v>
      </c>
      <c r="I36" s="12">
        <f t="shared" si="8"/>
        <v>0</v>
      </c>
      <c r="J36" s="27">
        <f>J37+J39</f>
        <v>7795</v>
      </c>
      <c r="K36" s="27">
        <f>K37+K39</f>
        <v>0</v>
      </c>
      <c r="L36" s="27">
        <f aca="true" t="shared" si="17" ref="L36:U36">L37+L39</f>
        <v>7795</v>
      </c>
      <c r="M36" s="27">
        <f t="shared" si="17"/>
        <v>7795</v>
      </c>
      <c r="N36" s="27">
        <f t="shared" si="17"/>
        <v>0</v>
      </c>
      <c r="O36" s="27">
        <f t="shared" si="17"/>
        <v>7795</v>
      </c>
      <c r="P36" s="27">
        <f t="shared" si="17"/>
        <v>7795</v>
      </c>
      <c r="Q36" s="27">
        <f t="shared" si="17"/>
        <v>0</v>
      </c>
      <c r="R36" s="27">
        <f t="shared" si="17"/>
        <v>7795</v>
      </c>
      <c r="S36" s="27">
        <f t="shared" si="17"/>
        <v>7794</v>
      </c>
      <c r="T36" s="27">
        <f t="shared" si="17"/>
        <v>0</v>
      </c>
      <c r="U36" s="27">
        <f t="shared" si="17"/>
        <v>7794</v>
      </c>
    </row>
    <row r="37" spans="1:21" s="28" customFormat="1" ht="15" customHeight="1">
      <c r="A37" s="34" t="s">
        <v>55</v>
      </c>
      <c r="B37" s="32"/>
      <c r="C37" s="32"/>
      <c r="D37" s="32"/>
      <c r="E37" s="24" t="s">
        <v>56</v>
      </c>
      <c r="F37" s="27">
        <f t="shared" si="2"/>
        <v>31179</v>
      </c>
      <c r="G37" s="16">
        <f t="shared" si="2"/>
        <v>-31179</v>
      </c>
      <c r="H37" s="27">
        <f>H38</f>
        <v>0</v>
      </c>
      <c r="I37" s="12">
        <f t="shared" si="8"/>
        <v>0</v>
      </c>
      <c r="J37" s="27">
        <f>J38</f>
        <v>7795</v>
      </c>
      <c r="K37" s="27">
        <f aca="true" t="shared" si="18" ref="K37:U37">K38</f>
        <v>-7795</v>
      </c>
      <c r="L37" s="27">
        <f t="shared" si="18"/>
        <v>0</v>
      </c>
      <c r="M37" s="27">
        <f t="shared" si="18"/>
        <v>7795</v>
      </c>
      <c r="N37" s="27">
        <f t="shared" si="18"/>
        <v>-7795</v>
      </c>
      <c r="O37" s="27">
        <f t="shared" si="18"/>
        <v>0</v>
      </c>
      <c r="P37" s="27">
        <f t="shared" si="18"/>
        <v>7795</v>
      </c>
      <c r="Q37" s="27">
        <f t="shared" si="18"/>
        <v>-7795</v>
      </c>
      <c r="R37" s="27">
        <f t="shared" si="18"/>
        <v>0</v>
      </c>
      <c r="S37" s="27">
        <f t="shared" si="18"/>
        <v>7794</v>
      </c>
      <c r="T37" s="27">
        <f t="shared" si="18"/>
        <v>-7794</v>
      </c>
      <c r="U37" s="27">
        <f t="shared" si="18"/>
        <v>0</v>
      </c>
    </row>
    <row r="38" spans="1:21" s="28" customFormat="1" ht="19.5" customHeight="1">
      <c r="A38" s="33" t="s">
        <v>57</v>
      </c>
      <c r="B38" s="33" t="s">
        <v>58</v>
      </c>
      <c r="C38" s="33" t="s">
        <v>59</v>
      </c>
      <c r="D38" s="33" t="s">
        <v>53</v>
      </c>
      <c r="E38" s="3" t="s">
        <v>54</v>
      </c>
      <c r="F38" s="16">
        <f>J38+M38+P38+S38</f>
        <v>31179</v>
      </c>
      <c r="G38" s="16">
        <f>K38+N38+Q38+T38</f>
        <v>-31179</v>
      </c>
      <c r="H38" s="16">
        <f>F38+G38</f>
        <v>0</v>
      </c>
      <c r="I38" s="12">
        <f t="shared" si="8"/>
        <v>0</v>
      </c>
      <c r="J38" s="44">
        <v>7795</v>
      </c>
      <c r="K38" s="16">
        <v>-7795</v>
      </c>
      <c r="L38" s="12">
        <f t="shared" si="4"/>
        <v>0</v>
      </c>
      <c r="M38" s="44">
        <v>7795</v>
      </c>
      <c r="N38" s="44">
        <v>-7795</v>
      </c>
      <c r="O38" s="12">
        <f t="shared" si="5"/>
        <v>0</v>
      </c>
      <c r="P38" s="44">
        <v>7795</v>
      </c>
      <c r="Q38" s="44">
        <v>-7795</v>
      </c>
      <c r="R38" s="12">
        <f t="shared" si="6"/>
        <v>0</v>
      </c>
      <c r="S38" s="44">
        <v>7794</v>
      </c>
      <c r="T38" s="44">
        <v>-7794</v>
      </c>
      <c r="U38" s="12">
        <f t="shared" si="7"/>
        <v>0</v>
      </c>
    </row>
    <row r="39" spans="1:21" s="28" customFormat="1" ht="14.25" customHeight="1">
      <c r="A39" s="25" t="s">
        <v>5</v>
      </c>
      <c r="B39" s="25"/>
      <c r="C39" s="25"/>
      <c r="D39" s="25"/>
      <c r="E39" s="24" t="s">
        <v>6</v>
      </c>
      <c r="F39" s="27">
        <f t="shared" si="2"/>
        <v>0</v>
      </c>
      <c r="G39" s="16">
        <f t="shared" si="2"/>
        <v>31179</v>
      </c>
      <c r="H39" s="27">
        <f>H40</f>
        <v>31179</v>
      </c>
      <c r="I39" s="12">
        <f t="shared" si="8"/>
        <v>0</v>
      </c>
      <c r="J39" s="27">
        <f>J40</f>
        <v>0</v>
      </c>
      <c r="K39" s="27">
        <f aca="true" t="shared" si="19" ref="K39:U39">K40</f>
        <v>7795</v>
      </c>
      <c r="L39" s="27">
        <f t="shared" si="19"/>
        <v>7795</v>
      </c>
      <c r="M39" s="27">
        <f t="shared" si="19"/>
        <v>0</v>
      </c>
      <c r="N39" s="27">
        <f t="shared" si="19"/>
        <v>7795</v>
      </c>
      <c r="O39" s="27">
        <f t="shared" si="19"/>
        <v>7795</v>
      </c>
      <c r="P39" s="27">
        <f t="shared" si="19"/>
        <v>0</v>
      </c>
      <c r="Q39" s="27">
        <f t="shared" si="19"/>
        <v>7795</v>
      </c>
      <c r="R39" s="27">
        <f t="shared" si="19"/>
        <v>7795</v>
      </c>
      <c r="S39" s="27">
        <f t="shared" si="19"/>
        <v>0</v>
      </c>
      <c r="T39" s="27">
        <f t="shared" si="19"/>
        <v>7794</v>
      </c>
      <c r="U39" s="27">
        <f t="shared" si="19"/>
        <v>7794</v>
      </c>
    </row>
    <row r="40" spans="1:21" s="28" customFormat="1" ht="16.5" customHeight="1">
      <c r="A40" s="14" t="s">
        <v>7</v>
      </c>
      <c r="B40" s="14" t="s">
        <v>60</v>
      </c>
      <c r="C40" s="14" t="s">
        <v>61</v>
      </c>
      <c r="D40" s="14" t="s">
        <v>53</v>
      </c>
      <c r="E40" s="3" t="s">
        <v>54</v>
      </c>
      <c r="F40" s="16">
        <f t="shared" si="2"/>
        <v>0</v>
      </c>
      <c r="G40" s="16">
        <f t="shared" si="2"/>
        <v>31179</v>
      </c>
      <c r="H40" s="16">
        <f>F40+G40</f>
        <v>31179</v>
      </c>
      <c r="I40" s="12">
        <f t="shared" si="8"/>
        <v>0</v>
      </c>
      <c r="J40" s="16"/>
      <c r="K40" s="44">
        <v>7795</v>
      </c>
      <c r="L40" s="12">
        <f t="shared" si="4"/>
        <v>7795</v>
      </c>
      <c r="M40" s="44"/>
      <c r="N40" s="44">
        <v>7795</v>
      </c>
      <c r="O40" s="12">
        <f>M40+N40</f>
        <v>7795</v>
      </c>
      <c r="P40" s="44"/>
      <c r="Q40" s="44">
        <v>7795</v>
      </c>
      <c r="R40" s="12">
        <f t="shared" si="6"/>
        <v>7795</v>
      </c>
      <c r="S40" s="44"/>
      <c r="T40" s="44">
        <v>7794</v>
      </c>
      <c r="U40" s="12">
        <f t="shared" si="7"/>
        <v>7794</v>
      </c>
    </row>
    <row r="41" spans="1:21" s="23" customFormat="1" ht="31.5">
      <c r="A41" s="15"/>
      <c r="B41" s="15"/>
      <c r="C41" s="15"/>
      <c r="D41" s="15"/>
      <c r="E41" s="18" t="s">
        <v>46</v>
      </c>
      <c r="F41" s="17">
        <f t="shared" si="2"/>
        <v>9754.8</v>
      </c>
      <c r="G41" s="17">
        <f t="shared" si="2"/>
        <v>19085.739999999998</v>
      </c>
      <c r="H41" s="17">
        <f>H42+H44+H63</f>
        <v>28840.539999999997</v>
      </c>
      <c r="I41" s="12">
        <f t="shared" si="8"/>
        <v>0</v>
      </c>
      <c r="J41" s="17">
        <f>J42+J44+J63</f>
        <v>4569.799999999999</v>
      </c>
      <c r="K41" s="17">
        <f>K42+K44+K63</f>
        <v>0</v>
      </c>
      <c r="L41" s="17">
        <f aca="true" t="shared" si="20" ref="L41:U41">L42+L44+L63</f>
        <v>4569.799999999999</v>
      </c>
      <c r="M41" s="17">
        <f t="shared" si="20"/>
        <v>1877</v>
      </c>
      <c r="N41" s="17">
        <f t="shared" si="20"/>
        <v>-137.26</v>
      </c>
      <c r="O41" s="17">
        <f t="shared" si="20"/>
        <v>1739.74</v>
      </c>
      <c r="P41" s="17">
        <f t="shared" si="20"/>
        <v>1637</v>
      </c>
      <c r="Q41" s="17">
        <f t="shared" si="20"/>
        <v>10306</v>
      </c>
      <c r="R41" s="17">
        <f t="shared" si="20"/>
        <v>11943</v>
      </c>
      <c r="S41" s="17">
        <f t="shared" si="20"/>
        <v>1671</v>
      </c>
      <c r="T41" s="17">
        <f t="shared" si="20"/>
        <v>8917</v>
      </c>
      <c r="U41" s="17">
        <f t="shared" si="20"/>
        <v>10588</v>
      </c>
    </row>
    <row r="42" spans="1:21" s="23" customFormat="1" ht="15.75">
      <c r="A42" s="34" t="s">
        <v>55</v>
      </c>
      <c r="B42" s="32"/>
      <c r="C42" s="32"/>
      <c r="D42" s="32"/>
      <c r="E42" s="24" t="s">
        <v>56</v>
      </c>
      <c r="F42" s="27">
        <f>F43</f>
        <v>245</v>
      </c>
      <c r="G42" s="27">
        <f>G43</f>
        <v>-245</v>
      </c>
      <c r="H42" s="27">
        <f>H43</f>
        <v>0</v>
      </c>
      <c r="I42" s="12">
        <f t="shared" si="8"/>
        <v>0</v>
      </c>
      <c r="J42" s="27">
        <f>J43</f>
        <v>0</v>
      </c>
      <c r="K42" s="27">
        <f aca="true" t="shared" si="21" ref="K42:U42">K43</f>
        <v>0</v>
      </c>
      <c r="L42" s="27">
        <f t="shared" si="21"/>
        <v>0</v>
      </c>
      <c r="M42" s="27">
        <f t="shared" si="21"/>
        <v>245</v>
      </c>
      <c r="N42" s="27">
        <f t="shared" si="21"/>
        <v>-245</v>
      </c>
      <c r="O42" s="27">
        <f t="shared" si="21"/>
        <v>0</v>
      </c>
      <c r="P42" s="27">
        <f t="shared" si="21"/>
        <v>0</v>
      </c>
      <c r="Q42" s="27">
        <f t="shared" si="21"/>
        <v>0</v>
      </c>
      <c r="R42" s="27">
        <f t="shared" si="21"/>
        <v>0</v>
      </c>
      <c r="S42" s="27">
        <f t="shared" si="21"/>
        <v>0</v>
      </c>
      <c r="T42" s="27">
        <f t="shared" si="21"/>
        <v>0</v>
      </c>
      <c r="U42" s="27">
        <f t="shared" si="21"/>
        <v>0</v>
      </c>
    </row>
    <row r="43" spans="1:21" s="23" customFormat="1" ht="15.75">
      <c r="A43" s="33" t="s">
        <v>57</v>
      </c>
      <c r="B43" s="33" t="s">
        <v>93</v>
      </c>
      <c r="C43" s="33" t="s">
        <v>59</v>
      </c>
      <c r="D43" s="33" t="s">
        <v>66</v>
      </c>
      <c r="E43" s="3" t="s">
        <v>62</v>
      </c>
      <c r="F43" s="16">
        <f t="shared" si="2"/>
        <v>245</v>
      </c>
      <c r="G43" s="16">
        <f t="shared" si="2"/>
        <v>-245</v>
      </c>
      <c r="H43" s="16">
        <f>F43+G43</f>
        <v>0</v>
      </c>
      <c r="I43" s="12">
        <f t="shared" si="8"/>
        <v>0</v>
      </c>
      <c r="J43" s="16"/>
      <c r="K43" s="16"/>
      <c r="L43" s="12">
        <f t="shared" si="4"/>
        <v>0</v>
      </c>
      <c r="M43" s="44">
        <v>245</v>
      </c>
      <c r="N43" s="44">
        <v>-245</v>
      </c>
      <c r="O43" s="12">
        <f t="shared" si="5"/>
        <v>0</v>
      </c>
      <c r="P43" s="17"/>
      <c r="Q43" s="17"/>
      <c r="R43" s="12">
        <f t="shared" si="6"/>
        <v>0</v>
      </c>
      <c r="S43" s="17"/>
      <c r="T43" s="17"/>
      <c r="U43" s="12">
        <f t="shared" si="7"/>
        <v>0</v>
      </c>
    </row>
    <row r="44" spans="1:21" s="26" customFormat="1" ht="15.75">
      <c r="A44" s="25" t="s">
        <v>5</v>
      </c>
      <c r="B44" s="25"/>
      <c r="C44" s="25"/>
      <c r="D44" s="25"/>
      <c r="E44" s="24" t="s">
        <v>6</v>
      </c>
      <c r="F44" s="27">
        <f t="shared" si="2"/>
        <v>7629.799999999999</v>
      </c>
      <c r="G44" s="16">
        <f t="shared" si="2"/>
        <v>19330.739999999998</v>
      </c>
      <c r="H44" s="27">
        <f>H45</f>
        <v>26960.539999999997</v>
      </c>
      <c r="I44" s="12">
        <f t="shared" si="8"/>
        <v>0</v>
      </c>
      <c r="J44" s="27">
        <f>J45</f>
        <v>2689.7999999999997</v>
      </c>
      <c r="K44" s="27">
        <f aca="true" t="shared" si="22" ref="K44:U44">K45</f>
        <v>0</v>
      </c>
      <c r="L44" s="27">
        <f t="shared" si="22"/>
        <v>2689.7999999999997</v>
      </c>
      <c r="M44" s="27">
        <f t="shared" si="22"/>
        <v>1632</v>
      </c>
      <c r="N44" s="27">
        <f t="shared" si="22"/>
        <v>107.74000000000001</v>
      </c>
      <c r="O44" s="27">
        <f t="shared" si="22"/>
        <v>1739.74</v>
      </c>
      <c r="P44" s="27">
        <f t="shared" si="22"/>
        <v>1637</v>
      </c>
      <c r="Q44" s="27">
        <f t="shared" si="22"/>
        <v>10306</v>
      </c>
      <c r="R44" s="27">
        <f t="shared" si="22"/>
        <v>11943</v>
      </c>
      <c r="S44" s="27">
        <f t="shared" si="22"/>
        <v>1671</v>
      </c>
      <c r="T44" s="27">
        <f t="shared" si="22"/>
        <v>8917</v>
      </c>
      <c r="U44" s="27">
        <f t="shared" si="22"/>
        <v>10588</v>
      </c>
    </row>
    <row r="45" spans="1:21" ht="15.75">
      <c r="A45" s="14" t="s">
        <v>7</v>
      </c>
      <c r="B45" s="15"/>
      <c r="C45" s="15"/>
      <c r="D45" s="15"/>
      <c r="E45" s="3" t="s">
        <v>36</v>
      </c>
      <c r="F45" s="16">
        <f t="shared" si="2"/>
        <v>7629.799999999999</v>
      </c>
      <c r="G45" s="16">
        <f t="shared" si="2"/>
        <v>19330.739999999998</v>
      </c>
      <c r="H45" s="16">
        <f aca="true" t="shared" si="23" ref="H45:H62">F45+G45</f>
        <v>26960.539999999997</v>
      </c>
      <c r="I45" s="12">
        <f>H45-L45-O45-R45-U45</f>
        <v>0</v>
      </c>
      <c r="J45" s="16">
        <f>SUM(J46:J62)</f>
        <v>2689.7999999999997</v>
      </c>
      <c r="K45" s="16">
        <f aca="true" t="shared" si="24" ref="K45:U45">SUM(K46:K62)</f>
        <v>0</v>
      </c>
      <c r="L45" s="16">
        <f t="shared" si="24"/>
        <v>2689.7999999999997</v>
      </c>
      <c r="M45" s="16">
        <f t="shared" si="24"/>
        <v>1632</v>
      </c>
      <c r="N45" s="16">
        <f t="shared" si="24"/>
        <v>107.74000000000001</v>
      </c>
      <c r="O45" s="16">
        <f t="shared" si="24"/>
        <v>1739.74</v>
      </c>
      <c r="P45" s="16">
        <f t="shared" si="24"/>
        <v>1637</v>
      </c>
      <c r="Q45" s="16">
        <f t="shared" si="24"/>
        <v>10306</v>
      </c>
      <c r="R45" s="16">
        <f>SUM(R46:R62)</f>
        <v>11943</v>
      </c>
      <c r="S45" s="16">
        <f t="shared" si="24"/>
        <v>1671</v>
      </c>
      <c r="T45" s="16">
        <f t="shared" si="24"/>
        <v>8917</v>
      </c>
      <c r="U45" s="16">
        <f t="shared" si="24"/>
        <v>10588</v>
      </c>
    </row>
    <row r="46" spans="1:21" ht="21" customHeight="1">
      <c r="A46" s="10" t="s">
        <v>7</v>
      </c>
      <c r="B46" s="10" t="s">
        <v>63</v>
      </c>
      <c r="C46" s="10" t="s">
        <v>61</v>
      </c>
      <c r="D46" s="10" t="s">
        <v>66</v>
      </c>
      <c r="E46" s="13" t="s">
        <v>95</v>
      </c>
      <c r="F46" s="12">
        <f t="shared" si="2"/>
        <v>0</v>
      </c>
      <c r="G46" s="16">
        <f t="shared" si="2"/>
        <v>333.4</v>
      </c>
      <c r="H46" s="12">
        <f t="shared" si="23"/>
        <v>333.4</v>
      </c>
      <c r="I46" s="12">
        <f>H46-L46-O46-R46-U46</f>
        <v>0</v>
      </c>
      <c r="J46" s="12"/>
      <c r="K46" s="12"/>
      <c r="L46" s="12">
        <f t="shared" si="4"/>
        <v>0</v>
      </c>
      <c r="M46" s="44"/>
      <c r="N46" s="44">
        <f>245+88.4</f>
        <v>333.4</v>
      </c>
      <c r="O46" s="12">
        <f t="shared" si="5"/>
        <v>333.4</v>
      </c>
      <c r="P46" s="12"/>
      <c r="Q46" s="12"/>
      <c r="R46" s="12">
        <f t="shared" si="6"/>
        <v>0</v>
      </c>
      <c r="S46" s="12"/>
      <c r="T46" s="12"/>
      <c r="U46" s="12">
        <f t="shared" si="7"/>
        <v>0</v>
      </c>
    </row>
    <row r="47" spans="1:21" ht="21" customHeight="1">
      <c r="A47" s="10" t="s">
        <v>7</v>
      </c>
      <c r="B47" s="10" t="s">
        <v>63</v>
      </c>
      <c r="C47" s="10" t="s">
        <v>61</v>
      </c>
      <c r="D47" s="10" t="s">
        <v>53</v>
      </c>
      <c r="E47" s="13" t="s">
        <v>94</v>
      </c>
      <c r="F47" s="12"/>
      <c r="G47" s="16">
        <f>K47+N47+Q47+T47</f>
        <v>18200</v>
      </c>
      <c r="H47" s="12">
        <f>F47+G47</f>
        <v>18200</v>
      </c>
      <c r="I47" s="12"/>
      <c r="J47" s="12"/>
      <c r="K47" s="12"/>
      <c r="L47" s="12"/>
      <c r="M47" s="44"/>
      <c r="N47" s="44"/>
      <c r="O47" s="12"/>
      <c r="P47" s="12"/>
      <c r="Q47" s="12">
        <v>10000</v>
      </c>
      <c r="R47" s="12">
        <f t="shared" si="6"/>
        <v>10000</v>
      </c>
      <c r="S47" s="12"/>
      <c r="T47" s="12">
        <v>8200</v>
      </c>
      <c r="U47" s="12">
        <f t="shared" si="7"/>
        <v>8200</v>
      </c>
    </row>
    <row r="48" spans="1:21" ht="35.25" customHeight="1">
      <c r="A48" s="10" t="s">
        <v>7</v>
      </c>
      <c r="B48" s="10" t="s">
        <v>64</v>
      </c>
      <c r="C48" s="10" t="s">
        <v>65</v>
      </c>
      <c r="D48" s="10" t="s">
        <v>66</v>
      </c>
      <c r="E48" s="13" t="s">
        <v>8</v>
      </c>
      <c r="F48" s="12">
        <f t="shared" si="2"/>
        <v>2100</v>
      </c>
      <c r="G48" s="16">
        <f t="shared" si="2"/>
        <v>-2100</v>
      </c>
      <c r="H48" s="12">
        <f t="shared" si="23"/>
        <v>0</v>
      </c>
      <c r="I48" s="12">
        <f t="shared" si="8"/>
        <v>0</v>
      </c>
      <c r="J48" s="12"/>
      <c r="K48" s="12"/>
      <c r="L48" s="12">
        <f t="shared" si="4"/>
        <v>0</v>
      </c>
      <c r="M48" s="44">
        <v>630</v>
      </c>
      <c r="N48" s="44">
        <v>-630</v>
      </c>
      <c r="O48" s="12">
        <f t="shared" si="5"/>
        <v>0</v>
      </c>
      <c r="P48" s="44">
        <v>470</v>
      </c>
      <c r="Q48" s="44">
        <v>-470</v>
      </c>
      <c r="R48" s="12">
        <f t="shared" si="6"/>
        <v>0</v>
      </c>
      <c r="S48" s="44">
        <v>1000</v>
      </c>
      <c r="T48" s="44">
        <v>-1000</v>
      </c>
      <c r="U48" s="12">
        <f t="shared" si="7"/>
        <v>0</v>
      </c>
    </row>
    <row r="49" spans="1:21" ht="31.5">
      <c r="A49" s="10" t="s">
        <v>7</v>
      </c>
      <c r="B49" s="10" t="s">
        <v>73</v>
      </c>
      <c r="C49" s="10" t="s">
        <v>74</v>
      </c>
      <c r="D49" s="10" t="s">
        <v>66</v>
      </c>
      <c r="E49" s="13" t="s">
        <v>8</v>
      </c>
      <c r="F49" s="12">
        <f t="shared" si="2"/>
        <v>0</v>
      </c>
      <c r="G49" s="16">
        <f t="shared" si="2"/>
        <v>2100</v>
      </c>
      <c r="H49" s="12">
        <f t="shared" si="23"/>
        <v>2100</v>
      </c>
      <c r="I49" s="12">
        <f t="shared" si="8"/>
        <v>0</v>
      </c>
      <c r="J49" s="12"/>
      <c r="K49" s="12"/>
      <c r="L49" s="12">
        <f t="shared" si="4"/>
        <v>0</v>
      </c>
      <c r="M49" s="12"/>
      <c r="N49" s="12">
        <v>630</v>
      </c>
      <c r="O49" s="12">
        <f t="shared" si="5"/>
        <v>630</v>
      </c>
      <c r="P49" s="12"/>
      <c r="Q49" s="12">
        <v>470</v>
      </c>
      <c r="R49" s="12">
        <f t="shared" si="6"/>
        <v>470</v>
      </c>
      <c r="S49" s="12"/>
      <c r="T49" s="12">
        <v>1000</v>
      </c>
      <c r="U49" s="12">
        <f t="shared" si="7"/>
        <v>1000</v>
      </c>
    </row>
    <row r="50" spans="1:21" ht="52.5" customHeight="1">
      <c r="A50" s="10" t="s">
        <v>7</v>
      </c>
      <c r="B50" s="10" t="s">
        <v>64</v>
      </c>
      <c r="C50" s="10" t="s">
        <v>65</v>
      </c>
      <c r="D50" s="10" t="s">
        <v>66</v>
      </c>
      <c r="E50" s="13" t="s">
        <v>9</v>
      </c>
      <c r="F50" s="12">
        <f t="shared" si="2"/>
        <v>450</v>
      </c>
      <c r="G50" s="16">
        <f t="shared" si="2"/>
        <v>-450</v>
      </c>
      <c r="H50" s="12">
        <f t="shared" si="23"/>
        <v>0</v>
      </c>
      <c r="I50" s="12">
        <f t="shared" si="8"/>
        <v>0</v>
      </c>
      <c r="J50" s="12"/>
      <c r="K50" s="12"/>
      <c r="L50" s="12">
        <f t="shared" si="4"/>
        <v>0</v>
      </c>
      <c r="M50" s="12">
        <v>285</v>
      </c>
      <c r="N50" s="12">
        <v>-285</v>
      </c>
      <c r="O50" s="12">
        <f t="shared" si="5"/>
        <v>0</v>
      </c>
      <c r="P50" s="12">
        <v>165</v>
      </c>
      <c r="Q50" s="12">
        <v>-165</v>
      </c>
      <c r="R50" s="12">
        <f t="shared" si="6"/>
        <v>0</v>
      </c>
      <c r="S50" s="12"/>
      <c r="T50" s="12"/>
      <c r="U50" s="12">
        <f t="shared" si="7"/>
        <v>0</v>
      </c>
    </row>
    <row r="51" spans="1:21" ht="51" customHeight="1">
      <c r="A51" s="10" t="s">
        <v>7</v>
      </c>
      <c r="B51" s="10" t="s">
        <v>73</v>
      </c>
      <c r="C51" s="10" t="s">
        <v>74</v>
      </c>
      <c r="D51" s="10" t="s">
        <v>66</v>
      </c>
      <c r="E51" s="13" t="s">
        <v>9</v>
      </c>
      <c r="F51" s="12">
        <f t="shared" si="2"/>
        <v>0</v>
      </c>
      <c r="G51" s="16">
        <f t="shared" si="2"/>
        <v>450</v>
      </c>
      <c r="H51" s="12">
        <f t="shared" si="23"/>
        <v>450</v>
      </c>
      <c r="I51" s="12">
        <f t="shared" si="8"/>
        <v>0</v>
      </c>
      <c r="J51" s="12"/>
      <c r="K51" s="12"/>
      <c r="L51" s="12">
        <f t="shared" si="4"/>
        <v>0</v>
      </c>
      <c r="M51" s="12"/>
      <c r="N51" s="12">
        <f>285-249</f>
        <v>36</v>
      </c>
      <c r="O51" s="12">
        <f t="shared" si="5"/>
        <v>36</v>
      </c>
      <c r="P51" s="12"/>
      <c r="Q51" s="12">
        <f>165+249</f>
        <v>414</v>
      </c>
      <c r="R51" s="12">
        <f t="shared" si="6"/>
        <v>414</v>
      </c>
      <c r="S51" s="12"/>
      <c r="T51" s="12"/>
      <c r="U51" s="12">
        <f t="shared" si="7"/>
        <v>0</v>
      </c>
    </row>
    <row r="52" spans="1:21" ht="31.5">
      <c r="A52" s="10" t="s">
        <v>7</v>
      </c>
      <c r="B52" s="10" t="s">
        <v>64</v>
      </c>
      <c r="C52" s="10" t="s">
        <v>65</v>
      </c>
      <c r="D52" s="10" t="s">
        <v>66</v>
      </c>
      <c r="E52" s="13" t="s">
        <v>10</v>
      </c>
      <c r="F52" s="12">
        <f t="shared" si="2"/>
        <v>600</v>
      </c>
      <c r="G52" s="16">
        <f t="shared" si="2"/>
        <v>-600</v>
      </c>
      <c r="H52" s="12">
        <f t="shared" si="23"/>
        <v>0</v>
      </c>
      <c r="I52" s="12">
        <f t="shared" si="8"/>
        <v>0</v>
      </c>
      <c r="J52" s="12"/>
      <c r="K52" s="12"/>
      <c r="L52" s="12">
        <f t="shared" si="4"/>
        <v>0</v>
      </c>
      <c r="M52" s="12">
        <v>180</v>
      </c>
      <c r="N52" s="12">
        <v>-180</v>
      </c>
      <c r="O52" s="12">
        <f t="shared" si="5"/>
        <v>0</v>
      </c>
      <c r="P52" s="12">
        <v>420</v>
      </c>
      <c r="Q52" s="12">
        <v>-420</v>
      </c>
      <c r="R52" s="12">
        <f t="shared" si="6"/>
        <v>0</v>
      </c>
      <c r="S52" s="12"/>
      <c r="T52" s="12"/>
      <c r="U52" s="12">
        <f t="shared" si="7"/>
        <v>0</v>
      </c>
    </row>
    <row r="53" spans="1:21" ht="31.5">
      <c r="A53" s="10" t="s">
        <v>7</v>
      </c>
      <c r="B53" s="10" t="s">
        <v>64</v>
      </c>
      <c r="C53" s="10" t="s">
        <v>65</v>
      </c>
      <c r="D53" s="10" t="s">
        <v>66</v>
      </c>
      <c r="E53" s="13" t="s">
        <v>11</v>
      </c>
      <c r="F53" s="12">
        <f t="shared" si="2"/>
        <v>1790</v>
      </c>
      <c r="G53" s="16">
        <f t="shared" si="2"/>
        <v>-1790</v>
      </c>
      <c r="H53" s="12">
        <f t="shared" si="23"/>
        <v>0</v>
      </c>
      <c r="I53" s="12">
        <f>H53-L53-O53-R53-U53</f>
        <v>0</v>
      </c>
      <c r="J53" s="12"/>
      <c r="K53" s="12"/>
      <c r="L53" s="12">
        <f t="shared" si="4"/>
        <v>0</v>
      </c>
      <c r="M53" s="12">
        <v>537</v>
      </c>
      <c r="N53" s="12">
        <v>-537</v>
      </c>
      <c r="O53" s="12">
        <f t="shared" si="5"/>
        <v>0</v>
      </c>
      <c r="P53" s="12">
        <v>582</v>
      </c>
      <c r="Q53" s="12">
        <v>-582</v>
      </c>
      <c r="R53" s="12">
        <f t="shared" si="6"/>
        <v>0</v>
      </c>
      <c r="S53" s="12">
        <v>671</v>
      </c>
      <c r="T53" s="12">
        <v>-671</v>
      </c>
      <c r="U53" s="12">
        <f t="shared" si="7"/>
        <v>0</v>
      </c>
    </row>
    <row r="54" spans="1:21" ht="47.25">
      <c r="A54" s="10" t="s">
        <v>7</v>
      </c>
      <c r="B54" s="10" t="s">
        <v>64</v>
      </c>
      <c r="C54" s="10" t="s">
        <v>65</v>
      </c>
      <c r="D54" s="10" t="s">
        <v>66</v>
      </c>
      <c r="E54" s="13" t="s">
        <v>40</v>
      </c>
      <c r="F54" s="12">
        <f t="shared" si="2"/>
        <v>93.6</v>
      </c>
      <c r="G54" s="16">
        <f t="shared" si="2"/>
        <v>-93.6</v>
      </c>
      <c r="H54" s="12">
        <f t="shared" si="23"/>
        <v>0</v>
      </c>
      <c r="I54" s="12">
        <f t="shared" si="8"/>
        <v>0</v>
      </c>
      <c r="J54" s="12">
        <v>93.6</v>
      </c>
      <c r="K54" s="12">
        <v>-93.6</v>
      </c>
      <c r="L54" s="12">
        <f t="shared" si="4"/>
        <v>0</v>
      </c>
      <c r="M54" s="12"/>
      <c r="N54" s="12"/>
      <c r="O54" s="12">
        <f t="shared" si="5"/>
        <v>0</v>
      </c>
      <c r="P54" s="12"/>
      <c r="Q54" s="12"/>
      <c r="R54" s="12">
        <f t="shared" si="6"/>
        <v>0</v>
      </c>
      <c r="S54" s="12"/>
      <c r="T54" s="12"/>
      <c r="U54" s="12">
        <f t="shared" si="7"/>
        <v>0</v>
      </c>
    </row>
    <row r="55" spans="1:21" ht="47.25">
      <c r="A55" s="10" t="s">
        <v>7</v>
      </c>
      <c r="B55" s="10" t="s">
        <v>73</v>
      </c>
      <c r="C55" s="10" t="s">
        <v>74</v>
      </c>
      <c r="D55" s="10" t="s">
        <v>66</v>
      </c>
      <c r="E55" s="13" t="s">
        <v>40</v>
      </c>
      <c r="F55" s="12">
        <f t="shared" si="2"/>
        <v>0</v>
      </c>
      <c r="G55" s="16">
        <f t="shared" si="2"/>
        <v>93.6</v>
      </c>
      <c r="H55" s="12">
        <f t="shared" si="23"/>
        <v>93.6</v>
      </c>
      <c r="I55" s="12">
        <f t="shared" si="8"/>
        <v>0</v>
      </c>
      <c r="J55" s="12"/>
      <c r="K55" s="12">
        <v>93.6</v>
      </c>
      <c r="L55" s="12">
        <f t="shared" si="4"/>
        <v>93.6</v>
      </c>
      <c r="M55" s="12"/>
      <c r="N55" s="12"/>
      <c r="O55" s="12">
        <f t="shared" si="5"/>
        <v>0</v>
      </c>
      <c r="P55" s="12"/>
      <c r="Q55" s="12"/>
      <c r="R55" s="12">
        <f t="shared" si="6"/>
        <v>0</v>
      </c>
      <c r="S55" s="12"/>
      <c r="T55" s="12"/>
      <c r="U55" s="12">
        <f t="shared" si="7"/>
        <v>0</v>
      </c>
    </row>
    <row r="56" spans="1:21" ht="47.25">
      <c r="A56" s="10" t="s">
        <v>7</v>
      </c>
      <c r="B56" s="10" t="s">
        <v>77</v>
      </c>
      <c r="C56" s="10" t="s">
        <v>78</v>
      </c>
      <c r="D56" s="10" t="s">
        <v>53</v>
      </c>
      <c r="E56" s="13" t="s">
        <v>76</v>
      </c>
      <c r="F56" s="12">
        <f t="shared" si="2"/>
        <v>0</v>
      </c>
      <c r="G56" s="16">
        <f t="shared" si="2"/>
        <v>397.17</v>
      </c>
      <c r="H56" s="12">
        <f t="shared" si="23"/>
        <v>397.17</v>
      </c>
      <c r="I56" s="12">
        <f t="shared" si="8"/>
        <v>0</v>
      </c>
      <c r="J56" s="12"/>
      <c r="K56" s="12"/>
      <c r="L56" s="12">
        <f t="shared" si="4"/>
        <v>0</v>
      </c>
      <c r="M56" s="12"/>
      <c r="N56" s="12">
        <v>397.17</v>
      </c>
      <c r="O56" s="12">
        <f t="shared" si="5"/>
        <v>397.17</v>
      </c>
      <c r="P56" s="12"/>
      <c r="Q56" s="12"/>
      <c r="R56" s="12">
        <f t="shared" si="6"/>
        <v>0</v>
      </c>
      <c r="S56" s="12"/>
      <c r="T56" s="12"/>
      <c r="U56" s="12">
        <f t="shared" si="7"/>
        <v>0</v>
      </c>
    </row>
    <row r="57" spans="1:21" ht="18" customHeight="1">
      <c r="A57" s="10" t="s">
        <v>7</v>
      </c>
      <c r="B57" s="10" t="s">
        <v>73</v>
      </c>
      <c r="C57" s="10" t="s">
        <v>74</v>
      </c>
      <c r="D57" s="10" t="s">
        <v>53</v>
      </c>
      <c r="E57" s="13" t="s">
        <v>79</v>
      </c>
      <c r="F57" s="12">
        <f t="shared" si="2"/>
        <v>0</v>
      </c>
      <c r="G57" s="16">
        <f t="shared" si="2"/>
        <v>94.17</v>
      </c>
      <c r="H57" s="12">
        <f t="shared" si="23"/>
        <v>94.17</v>
      </c>
      <c r="I57" s="12">
        <f t="shared" si="8"/>
        <v>0</v>
      </c>
      <c r="J57" s="12"/>
      <c r="K57" s="12"/>
      <c r="L57" s="12">
        <f t="shared" si="4"/>
        <v>0</v>
      </c>
      <c r="M57" s="12"/>
      <c r="N57" s="12">
        <v>94.17</v>
      </c>
      <c r="O57" s="12">
        <f t="shared" si="5"/>
        <v>94.17</v>
      </c>
      <c r="P57" s="12"/>
      <c r="Q57" s="12"/>
      <c r="R57" s="12">
        <f t="shared" si="6"/>
        <v>0</v>
      </c>
      <c r="S57" s="12"/>
      <c r="T57" s="12"/>
      <c r="U57" s="12">
        <f t="shared" si="7"/>
        <v>0</v>
      </c>
    </row>
    <row r="58" spans="1:21" ht="21" customHeight="1">
      <c r="A58" s="10" t="s">
        <v>7</v>
      </c>
      <c r="B58" s="10" t="s">
        <v>73</v>
      </c>
      <c r="C58" s="10" t="s">
        <v>74</v>
      </c>
      <c r="D58" s="10" t="s">
        <v>66</v>
      </c>
      <c r="E58" s="13" t="s">
        <v>96</v>
      </c>
      <c r="F58" s="12">
        <f t="shared" si="2"/>
        <v>0</v>
      </c>
      <c r="G58" s="16">
        <f t="shared" si="2"/>
        <v>2390</v>
      </c>
      <c r="H58" s="12">
        <f t="shared" si="23"/>
        <v>2390</v>
      </c>
      <c r="I58" s="12">
        <f t="shared" si="8"/>
        <v>0</v>
      </c>
      <c r="J58" s="12"/>
      <c r="K58" s="12"/>
      <c r="L58" s="12">
        <f t="shared" si="4"/>
        <v>0</v>
      </c>
      <c r="M58" s="12"/>
      <c r="N58" s="12"/>
      <c r="O58" s="12">
        <f t="shared" si="5"/>
        <v>0</v>
      </c>
      <c r="P58" s="12"/>
      <c r="Q58" s="12">
        <v>1002</v>
      </c>
      <c r="R58" s="12">
        <f t="shared" si="6"/>
        <v>1002</v>
      </c>
      <c r="S58" s="12"/>
      <c r="T58" s="12">
        <f>671+717</f>
        <v>1388</v>
      </c>
      <c r="U58" s="12">
        <f t="shared" si="7"/>
        <v>1388</v>
      </c>
    </row>
    <row r="59" spans="1:21" ht="21" customHeight="1">
      <c r="A59" s="10" t="s">
        <v>7</v>
      </c>
      <c r="B59" s="10" t="s">
        <v>63</v>
      </c>
      <c r="C59" s="10" t="s">
        <v>61</v>
      </c>
      <c r="D59" s="10" t="s">
        <v>66</v>
      </c>
      <c r="E59" s="13" t="s">
        <v>97</v>
      </c>
      <c r="F59" s="12"/>
      <c r="G59" s="16">
        <f>K59+N59+Q59+T59</f>
        <v>249</v>
      </c>
      <c r="H59" s="12">
        <f>F59+G59</f>
        <v>249</v>
      </c>
      <c r="I59" s="12"/>
      <c r="J59" s="12"/>
      <c r="K59" s="12"/>
      <c r="L59" s="12"/>
      <c r="M59" s="12"/>
      <c r="N59" s="12">
        <v>249</v>
      </c>
      <c r="O59" s="12">
        <f t="shared" si="5"/>
        <v>249</v>
      </c>
      <c r="P59" s="12"/>
      <c r="Q59" s="12"/>
      <c r="R59" s="12">
        <f t="shared" si="6"/>
        <v>0</v>
      </c>
      <c r="S59" s="12"/>
      <c r="T59" s="12"/>
      <c r="U59" s="12"/>
    </row>
    <row r="60" spans="1:21" ht="28.5" customHeight="1">
      <c r="A60" s="10" t="s">
        <v>7</v>
      </c>
      <c r="B60" s="10" t="s">
        <v>73</v>
      </c>
      <c r="C60" s="10" t="s">
        <v>74</v>
      </c>
      <c r="D60" s="10" t="s">
        <v>53</v>
      </c>
      <c r="E60" s="13" t="s">
        <v>98</v>
      </c>
      <c r="F60" s="12"/>
      <c r="G60" s="16">
        <f>K60+N60+Q60+T60</f>
        <v>57</v>
      </c>
      <c r="H60" s="12">
        <f>F60+G60</f>
        <v>57</v>
      </c>
      <c r="I60" s="12"/>
      <c r="J60" s="12"/>
      <c r="K60" s="12"/>
      <c r="L60" s="12"/>
      <c r="M60" s="12"/>
      <c r="N60" s="12"/>
      <c r="O60" s="12"/>
      <c r="P60" s="12"/>
      <c r="Q60" s="12">
        <v>57</v>
      </c>
      <c r="R60" s="12">
        <f t="shared" si="6"/>
        <v>57</v>
      </c>
      <c r="S60" s="12"/>
      <c r="T60" s="12"/>
      <c r="U60" s="12"/>
    </row>
    <row r="61" spans="1:21" ht="47.25">
      <c r="A61" s="10" t="s">
        <v>7</v>
      </c>
      <c r="B61" s="10" t="s">
        <v>67</v>
      </c>
      <c r="C61" s="10" t="s">
        <v>65</v>
      </c>
      <c r="D61" s="10" t="s">
        <v>53</v>
      </c>
      <c r="E61" s="13" t="s">
        <v>29</v>
      </c>
      <c r="F61" s="12">
        <f t="shared" si="2"/>
        <v>2596.2</v>
      </c>
      <c r="G61" s="16">
        <f t="shared" si="2"/>
        <v>-2596.2</v>
      </c>
      <c r="H61" s="12">
        <f t="shared" si="23"/>
        <v>0</v>
      </c>
      <c r="I61" s="12">
        <f t="shared" si="8"/>
        <v>0</v>
      </c>
      <c r="J61" s="12">
        <v>2596.2</v>
      </c>
      <c r="K61" s="12">
        <v>-2596.2</v>
      </c>
      <c r="L61" s="12">
        <f t="shared" si="4"/>
        <v>0</v>
      </c>
      <c r="M61" s="12"/>
      <c r="N61" s="12"/>
      <c r="O61" s="12">
        <f t="shared" si="5"/>
        <v>0</v>
      </c>
      <c r="P61" s="12"/>
      <c r="Q61" s="12"/>
      <c r="R61" s="12">
        <f t="shared" si="6"/>
        <v>0</v>
      </c>
      <c r="S61" s="12"/>
      <c r="T61" s="12"/>
      <c r="U61" s="12">
        <f t="shared" si="7"/>
        <v>0</v>
      </c>
    </row>
    <row r="62" spans="1:21" ht="47.25">
      <c r="A62" s="10" t="s">
        <v>7</v>
      </c>
      <c r="B62" s="10" t="s">
        <v>75</v>
      </c>
      <c r="C62" s="10" t="s">
        <v>74</v>
      </c>
      <c r="D62" s="10" t="s">
        <v>53</v>
      </c>
      <c r="E62" s="13" t="s">
        <v>29</v>
      </c>
      <c r="F62" s="12">
        <f t="shared" si="2"/>
        <v>0</v>
      </c>
      <c r="G62" s="16">
        <f t="shared" si="2"/>
        <v>2596.2</v>
      </c>
      <c r="H62" s="12">
        <f t="shared" si="23"/>
        <v>2596.2</v>
      </c>
      <c r="I62" s="12">
        <f t="shared" si="8"/>
        <v>0</v>
      </c>
      <c r="J62" s="12"/>
      <c r="K62" s="12">
        <v>2596.2</v>
      </c>
      <c r="L62" s="12">
        <f t="shared" si="4"/>
        <v>2596.2</v>
      </c>
      <c r="M62" s="12"/>
      <c r="N62" s="12"/>
      <c r="O62" s="12">
        <f t="shared" si="5"/>
        <v>0</v>
      </c>
      <c r="P62" s="12"/>
      <c r="Q62" s="12"/>
      <c r="R62" s="12">
        <f t="shared" si="6"/>
        <v>0</v>
      </c>
      <c r="S62" s="12"/>
      <c r="T62" s="12"/>
      <c r="U62" s="12">
        <f t="shared" si="7"/>
        <v>0</v>
      </c>
    </row>
    <row r="63" spans="1:21" s="26" customFormat="1" ht="15.75">
      <c r="A63" s="25" t="s">
        <v>12</v>
      </c>
      <c r="B63" s="25"/>
      <c r="C63" s="25"/>
      <c r="D63" s="25"/>
      <c r="E63" s="24" t="s">
        <v>13</v>
      </c>
      <c r="F63" s="27">
        <f t="shared" si="2"/>
        <v>1880</v>
      </c>
      <c r="G63" s="16">
        <f t="shared" si="2"/>
        <v>0</v>
      </c>
      <c r="H63" s="27">
        <f>H64+H66</f>
        <v>1880</v>
      </c>
      <c r="I63" s="12">
        <f t="shared" si="8"/>
        <v>0</v>
      </c>
      <c r="J63" s="27">
        <f>J64+J66</f>
        <v>1880</v>
      </c>
      <c r="K63" s="27">
        <f aca="true" t="shared" si="25" ref="K63:U63">K64+K66</f>
        <v>0</v>
      </c>
      <c r="L63" s="27">
        <f t="shared" si="25"/>
        <v>1880</v>
      </c>
      <c r="M63" s="27">
        <f t="shared" si="25"/>
        <v>0</v>
      </c>
      <c r="N63" s="27">
        <f t="shared" si="25"/>
        <v>0</v>
      </c>
      <c r="O63" s="27">
        <f t="shared" si="25"/>
        <v>0</v>
      </c>
      <c r="P63" s="27">
        <f t="shared" si="25"/>
        <v>0</v>
      </c>
      <c r="Q63" s="27">
        <f t="shared" si="25"/>
        <v>0</v>
      </c>
      <c r="R63" s="27">
        <f t="shared" si="25"/>
        <v>0</v>
      </c>
      <c r="S63" s="27">
        <f t="shared" si="25"/>
        <v>0</v>
      </c>
      <c r="T63" s="27">
        <f t="shared" si="25"/>
        <v>0</v>
      </c>
      <c r="U63" s="27">
        <f t="shared" si="25"/>
        <v>0</v>
      </c>
    </row>
    <row r="64" spans="1:21" s="26" customFormat="1" ht="15.75">
      <c r="A64" s="14" t="s">
        <v>14</v>
      </c>
      <c r="B64" s="14"/>
      <c r="C64" s="14"/>
      <c r="D64" s="14"/>
      <c r="E64" s="3" t="s">
        <v>68</v>
      </c>
      <c r="F64" s="16">
        <f t="shared" si="2"/>
        <v>0</v>
      </c>
      <c r="G64" s="16">
        <f t="shared" si="2"/>
        <v>1880</v>
      </c>
      <c r="H64" s="16">
        <f>H65</f>
        <v>1880</v>
      </c>
      <c r="I64" s="12">
        <f t="shared" si="8"/>
        <v>0</v>
      </c>
      <c r="J64" s="16">
        <f>J65</f>
        <v>0</v>
      </c>
      <c r="K64" s="16">
        <f aca="true" t="shared" si="26" ref="K64:U64">K65</f>
        <v>1880</v>
      </c>
      <c r="L64" s="16">
        <f t="shared" si="26"/>
        <v>1880</v>
      </c>
      <c r="M64" s="16">
        <f t="shared" si="26"/>
        <v>0</v>
      </c>
      <c r="N64" s="16">
        <f t="shared" si="26"/>
        <v>0</v>
      </c>
      <c r="O64" s="16">
        <f t="shared" si="26"/>
        <v>0</v>
      </c>
      <c r="P64" s="16">
        <f t="shared" si="26"/>
        <v>0</v>
      </c>
      <c r="Q64" s="16">
        <f t="shared" si="26"/>
        <v>0</v>
      </c>
      <c r="R64" s="16">
        <f t="shared" si="26"/>
        <v>0</v>
      </c>
      <c r="S64" s="16">
        <f t="shared" si="26"/>
        <v>0</v>
      </c>
      <c r="T64" s="16">
        <f t="shared" si="26"/>
        <v>0</v>
      </c>
      <c r="U64" s="16">
        <f t="shared" si="26"/>
        <v>0</v>
      </c>
    </row>
    <row r="65" spans="1:21" s="26" customFormat="1" ht="21.75" customHeight="1">
      <c r="A65" s="14" t="s">
        <v>14</v>
      </c>
      <c r="B65" s="10" t="s">
        <v>71</v>
      </c>
      <c r="C65" s="10" t="s">
        <v>72</v>
      </c>
      <c r="D65" s="10" t="s">
        <v>53</v>
      </c>
      <c r="E65" s="3" t="s">
        <v>70</v>
      </c>
      <c r="F65" s="27">
        <f t="shared" si="2"/>
        <v>0</v>
      </c>
      <c r="G65" s="16">
        <f t="shared" si="2"/>
        <v>1880</v>
      </c>
      <c r="H65" s="16">
        <f>F65+G65</f>
        <v>1880</v>
      </c>
      <c r="I65" s="12">
        <f t="shared" si="8"/>
        <v>0</v>
      </c>
      <c r="J65" s="27"/>
      <c r="K65" s="16">
        <v>1880</v>
      </c>
      <c r="L65" s="12">
        <f t="shared" si="4"/>
        <v>1880</v>
      </c>
      <c r="M65" s="27"/>
      <c r="N65" s="27"/>
      <c r="O65" s="12">
        <f t="shared" si="5"/>
        <v>0</v>
      </c>
      <c r="P65" s="27"/>
      <c r="Q65" s="27"/>
      <c r="R65" s="12">
        <f t="shared" si="6"/>
        <v>0</v>
      </c>
      <c r="S65" s="27"/>
      <c r="T65" s="27"/>
      <c r="U65" s="12">
        <f t="shared" si="7"/>
        <v>0</v>
      </c>
    </row>
    <row r="66" spans="1:21" s="26" customFormat="1" ht="15.75">
      <c r="A66" s="14" t="s">
        <v>15</v>
      </c>
      <c r="B66" s="14"/>
      <c r="C66" s="14"/>
      <c r="D66" s="14"/>
      <c r="E66" s="3" t="s">
        <v>69</v>
      </c>
      <c r="F66" s="16">
        <f t="shared" si="2"/>
        <v>1880</v>
      </c>
      <c r="G66" s="16">
        <f t="shared" si="2"/>
        <v>-1880</v>
      </c>
      <c r="H66" s="16">
        <f>H67</f>
        <v>0</v>
      </c>
      <c r="I66" s="12">
        <f t="shared" si="8"/>
        <v>0</v>
      </c>
      <c r="J66" s="16">
        <f>J67</f>
        <v>1880</v>
      </c>
      <c r="K66" s="16">
        <f aca="true" t="shared" si="27" ref="K66:U66">K67</f>
        <v>-1880</v>
      </c>
      <c r="L66" s="16">
        <f t="shared" si="27"/>
        <v>0</v>
      </c>
      <c r="M66" s="16">
        <f t="shared" si="27"/>
        <v>0</v>
      </c>
      <c r="N66" s="16">
        <f t="shared" si="27"/>
        <v>0</v>
      </c>
      <c r="O66" s="16">
        <f t="shared" si="27"/>
        <v>0</v>
      </c>
      <c r="P66" s="16">
        <f t="shared" si="27"/>
        <v>0</v>
      </c>
      <c r="Q66" s="16">
        <f t="shared" si="27"/>
        <v>0</v>
      </c>
      <c r="R66" s="16">
        <f t="shared" si="27"/>
        <v>0</v>
      </c>
      <c r="S66" s="16">
        <f t="shared" si="27"/>
        <v>0</v>
      </c>
      <c r="T66" s="16">
        <f t="shared" si="27"/>
        <v>0</v>
      </c>
      <c r="U66" s="16">
        <f t="shared" si="27"/>
        <v>0</v>
      </c>
    </row>
    <row r="67" spans="1:21" ht="19.5" customHeight="1">
      <c r="A67" s="14" t="s">
        <v>15</v>
      </c>
      <c r="B67" s="10" t="s">
        <v>64</v>
      </c>
      <c r="C67" s="10" t="s">
        <v>65</v>
      </c>
      <c r="D67" s="10" t="s">
        <v>53</v>
      </c>
      <c r="E67" s="3" t="s">
        <v>70</v>
      </c>
      <c r="F67" s="16">
        <f t="shared" si="2"/>
        <v>1880</v>
      </c>
      <c r="G67" s="16">
        <f t="shared" si="2"/>
        <v>-1880</v>
      </c>
      <c r="H67" s="16">
        <f>F67+G67</f>
        <v>0</v>
      </c>
      <c r="I67" s="12">
        <f t="shared" si="8"/>
        <v>0</v>
      </c>
      <c r="J67" s="16">
        <v>1880</v>
      </c>
      <c r="K67" s="16">
        <v>-1880</v>
      </c>
      <c r="L67" s="12">
        <f t="shared" si="4"/>
        <v>0</v>
      </c>
      <c r="M67" s="12"/>
      <c r="N67" s="12"/>
      <c r="O67" s="12">
        <f t="shared" si="5"/>
        <v>0</v>
      </c>
      <c r="P67" s="12"/>
      <c r="Q67" s="12"/>
      <c r="R67" s="12">
        <f t="shared" si="6"/>
        <v>0</v>
      </c>
      <c r="S67" s="12"/>
      <c r="T67" s="12"/>
      <c r="U67" s="12">
        <f t="shared" si="7"/>
        <v>0</v>
      </c>
    </row>
    <row r="68" spans="1:21" ht="15.75">
      <c r="A68" s="15"/>
      <c r="B68" s="15"/>
      <c r="C68" s="15"/>
      <c r="D68" s="15"/>
      <c r="E68" s="18" t="s">
        <v>42</v>
      </c>
      <c r="F68" s="17">
        <f>F41+F29+F9+F36</f>
        <v>295059.13</v>
      </c>
      <c r="G68" s="17">
        <f>G41+G29+G9</f>
        <v>19085.739999999998</v>
      </c>
      <c r="H68" s="17">
        <f>F68+G68</f>
        <v>314144.87</v>
      </c>
      <c r="I68" s="12">
        <f>H68-L68-O68-R68-U68</f>
        <v>0</v>
      </c>
      <c r="J68" s="17">
        <f>J41+J29+J9+J36</f>
        <v>71637.83</v>
      </c>
      <c r="K68" s="17">
        <f>K41+K29+K9+K36</f>
        <v>0</v>
      </c>
      <c r="L68" s="12">
        <f t="shared" si="4"/>
        <v>71637.83</v>
      </c>
      <c r="M68" s="17">
        <f>M41+M29+M9+M36</f>
        <v>76436</v>
      </c>
      <c r="N68" s="17">
        <f>N41+N29+N9+N36</f>
        <v>-5104.26</v>
      </c>
      <c r="O68" s="12">
        <f t="shared" si="5"/>
        <v>71331.74</v>
      </c>
      <c r="P68" s="17">
        <f>P41+P29+P9+P36</f>
        <v>74214</v>
      </c>
      <c r="Q68" s="17">
        <f>Q41+Q29+Q9+Q36</f>
        <v>15273</v>
      </c>
      <c r="R68" s="12">
        <f t="shared" si="6"/>
        <v>89487</v>
      </c>
      <c r="S68" s="17">
        <f>S41+S29+S9+S36</f>
        <v>72771.3</v>
      </c>
      <c r="T68" s="17">
        <f>T41+T29+T9+T36</f>
        <v>8917</v>
      </c>
      <c r="U68" s="12">
        <f t="shared" si="7"/>
        <v>81688.3</v>
      </c>
    </row>
    <row r="69" spans="6:21" ht="15.75" hidden="1" outlineLevel="1">
      <c r="F69" s="36" t="e">
        <f>#REF!+#REF!+#REF!+F41</f>
        <v>#REF!</v>
      </c>
      <c r="G69" s="16">
        <f t="shared" si="2"/>
        <v>0</v>
      </c>
      <c r="H69" s="36" t="e">
        <f>#REF!+#REF!+#REF!+H41</f>
        <v>#REF!</v>
      </c>
      <c r="O69" s="9">
        <f t="shared" si="5"/>
        <v>0</v>
      </c>
      <c r="R69" s="9">
        <f aca="true" t="shared" si="28" ref="R69:R74">P69+Q69</f>
        <v>0</v>
      </c>
      <c r="U69" s="9">
        <f t="shared" si="7"/>
        <v>0</v>
      </c>
    </row>
    <row r="70" spans="6:21" s="19" customFormat="1" ht="15.75" hidden="1" outlineLevel="1">
      <c r="F70" s="40"/>
      <c r="G70" s="16">
        <f t="shared" si="2"/>
        <v>0</v>
      </c>
      <c r="H70" s="40"/>
      <c r="I70" s="40"/>
      <c r="J70" s="40"/>
      <c r="K70" s="40"/>
      <c r="O70" s="9">
        <f t="shared" si="5"/>
        <v>0</v>
      </c>
      <c r="R70" s="9">
        <f t="shared" si="28"/>
        <v>0</v>
      </c>
      <c r="U70" s="9">
        <f t="shared" si="7"/>
        <v>0</v>
      </c>
    </row>
    <row r="71" spans="6:21" s="19" customFormat="1" ht="15.75" hidden="1" outlineLevel="1">
      <c r="F71" s="40"/>
      <c r="G71" s="16">
        <f t="shared" si="2"/>
        <v>0</v>
      </c>
      <c r="H71" s="40"/>
      <c r="I71" s="40"/>
      <c r="J71" s="40"/>
      <c r="K71" s="40"/>
      <c r="O71" s="9">
        <f t="shared" si="5"/>
        <v>0</v>
      </c>
      <c r="R71" s="9">
        <f t="shared" si="28"/>
        <v>0</v>
      </c>
      <c r="U71" s="9">
        <f t="shared" si="7"/>
        <v>0</v>
      </c>
    </row>
    <row r="72" spans="6:21" s="19" customFormat="1" ht="15.75" hidden="1" outlineLevel="1">
      <c r="F72" s="40"/>
      <c r="G72" s="16">
        <f t="shared" si="2"/>
        <v>0</v>
      </c>
      <c r="H72" s="40"/>
      <c r="I72" s="40"/>
      <c r="J72" s="40"/>
      <c r="K72" s="40"/>
      <c r="O72" s="9">
        <f t="shared" si="5"/>
        <v>0</v>
      </c>
      <c r="R72" s="9">
        <f t="shared" si="28"/>
        <v>0</v>
      </c>
      <c r="U72" s="9">
        <f t="shared" si="7"/>
        <v>0</v>
      </c>
    </row>
    <row r="73" spans="6:21" s="19" customFormat="1" ht="15.75" hidden="1" outlineLevel="1">
      <c r="F73" s="40"/>
      <c r="G73" s="16">
        <f t="shared" si="2"/>
        <v>0</v>
      </c>
      <c r="H73" s="40"/>
      <c r="I73" s="40"/>
      <c r="J73" s="40"/>
      <c r="K73" s="40"/>
      <c r="O73" s="9">
        <f t="shared" si="5"/>
        <v>0</v>
      </c>
      <c r="R73" s="9">
        <f t="shared" si="28"/>
        <v>0</v>
      </c>
      <c r="U73" s="9">
        <f t="shared" si="7"/>
        <v>0</v>
      </c>
    </row>
    <row r="74" spans="1:21" s="19" customFormat="1" ht="15" customHeight="1" hidden="1" outlineLevel="1">
      <c r="A74" s="19" t="s">
        <v>0</v>
      </c>
      <c r="E74" s="7" t="s">
        <v>4</v>
      </c>
      <c r="F74" s="41"/>
      <c r="G74" s="16">
        <f t="shared" si="2"/>
        <v>0</v>
      </c>
      <c r="H74" s="42"/>
      <c r="I74" s="42"/>
      <c r="J74" s="42"/>
      <c r="K74" s="42"/>
      <c r="L74" s="20"/>
      <c r="O74" s="9">
        <f t="shared" si="5"/>
        <v>0</v>
      </c>
      <c r="R74" s="9">
        <f t="shared" si="28"/>
        <v>0</v>
      </c>
      <c r="U74" s="9">
        <f t="shared" si="7"/>
        <v>0</v>
      </c>
    </row>
    <row r="75" spans="6:11" s="19" customFormat="1" ht="12.75" collapsed="1">
      <c r="F75" s="40"/>
      <c r="G75" s="40"/>
      <c r="H75" s="40"/>
      <c r="I75" s="40"/>
      <c r="J75" s="40"/>
      <c r="K75" s="40"/>
    </row>
    <row r="76" spans="6:11" s="19" customFormat="1" ht="12.75">
      <c r="F76" s="40"/>
      <c r="G76" s="40"/>
      <c r="H76" s="40"/>
      <c r="I76" s="40"/>
      <c r="J76" s="40"/>
      <c r="K76" s="40"/>
    </row>
    <row r="77" spans="6:11" s="19" customFormat="1" ht="12.75">
      <c r="F77" s="40"/>
      <c r="G77" s="40"/>
      <c r="H77" s="40"/>
      <c r="I77" s="40"/>
      <c r="J77" s="40"/>
      <c r="K77" s="40"/>
    </row>
  </sheetData>
  <mergeCells count="1">
    <mergeCell ref="C5:H5"/>
  </mergeCells>
  <printOptions/>
  <pageMargins left="0.7874015748031497" right="0.1968503937007874" top="0.5118110236220472" bottom="0.1968503937007874" header="0.5118110236220472" footer="0.2755905511811024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msmain</cp:lastModifiedBy>
  <cp:lastPrinted>2007-06-22T08:42:47Z</cp:lastPrinted>
  <dcterms:created xsi:type="dcterms:W3CDTF">2005-12-28T19:43:42Z</dcterms:created>
  <dcterms:modified xsi:type="dcterms:W3CDTF">2007-07-31T04:07:15Z</dcterms:modified>
  <cp:category/>
  <cp:version/>
  <cp:contentType/>
  <cp:contentStatus/>
</cp:coreProperties>
</file>