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25" windowHeight="9360" activeTab="0"/>
  </bookViews>
  <sheets>
    <sheet name="многоквартирные дома" sheetId="1" r:id="rId1"/>
  </sheets>
  <definedNames>
    <definedName name="_xlnm.Print_Titles" localSheetId="0">'многоквартирные дома'!$8:$8</definedName>
    <definedName name="_xlnm.Print_Area" localSheetId="0">'многоквартирные дома'!$A$1:$G$124</definedName>
  </definedNames>
  <calcPr fullCalcOnLoad="1"/>
</workbook>
</file>

<file path=xl/sharedStrings.xml><?xml version="1.0" encoding="utf-8"?>
<sst xmlns="http://schemas.openxmlformats.org/spreadsheetml/2006/main" count="84" uniqueCount="40">
  <si>
    <t>«Приложение 23</t>
  </si>
  <si>
    <t>к Решению Думы ЗАТО Северск</t>
  </si>
  <si>
    <t xml:space="preserve"> </t>
  </si>
  <si>
    <t xml:space="preserve">ПЛАН   
финансирования капитального ремонта многоквартирных домов 
ЗАТО Северск на 2009 год </t>
  </si>
  <si>
    <t>(тыс.руб.)</t>
  </si>
  <si>
    <t>(плюс, минус)</t>
  </si>
  <si>
    <t>Муниципальная адресная программа "Капитальный ремонт многоквартирных домов в ЗАТО Северск в 2009 году", в том числе: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</si>
  <si>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</si>
  <si>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</si>
  <si>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</si>
  <si>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</si>
  <si>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</si>
  <si>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</si>
  <si>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</si>
  <si>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</si>
  <si>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</si>
  <si>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</si>
  <si>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</si>
  <si>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</si>
  <si>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</si>
  <si>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</si>
  <si>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</si>
  <si>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</si>
  <si>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</si>
  <si>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</si>
  <si>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</si>
  <si>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</si>
  <si>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I</t>
  </si>
  <si>
    <t>II</t>
  </si>
  <si>
    <t>III</t>
  </si>
  <si>
    <t>№ п/п</t>
  </si>
  <si>
    <t>Наименование</t>
  </si>
  <si>
    <t>Утв.
Думой
ЗАТО Северск 2009 г.</t>
  </si>
  <si>
    <t>Уточн.
Думой
 ЗАТО Северск 2009 г.</t>
  </si>
  <si>
    <t>за счет средств местного бюджета (на долевое финансирование), в том числе:</t>
  </si>
  <si>
    <t>78,40»;</t>
  </si>
  <si>
    <t>за счет средств местного бюджета (средства муниципального образования ЗАТО Северск как собственника муниципального имущества), в том числе:</t>
  </si>
  <si>
    <t>за счет средств, поступивших от государственной корпорации- Фонда содействия реформированию жилищно-коммунального хозяйства, в том числе:</t>
  </si>
  <si>
    <r>
      <t xml:space="preserve">от </t>
    </r>
    <r>
      <rPr>
        <u val="single"/>
        <sz val="12"/>
        <rFont val="Times New Roman"/>
        <family val="1"/>
      </rPr>
      <t xml:space="preserve">25.12.2008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67/7</t>
    </r>
  </si>
  <si>
    <t>3) дополнить  приложением 25, изложив его в следующей редакции: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</si>
</sst>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8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justify" wrapText="1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/>
    </xf>
    <xf numFmtId="43" fontId="21" fillId="0" borderId="0" xfId="61" applyFont="1" applyFill="1" applyAlignment="1">
      <alignment horizontal="right" vertical="justify" wrapText="1"/>
    </xf>
    <xf numFmtId="166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5" fontId="21" fillId="0" borderId="10" xfId="61" applyNumberFormat="1" applyFont="1" applyFill="1" applyBorder="1" applyAlignment="1">
      <alignment horizontal="left" vertical="center" wrapText="1"/>
    </xf>
    <xf numFmtId="43" fontId="21" fillId="0" borderId="10" xfId="61" applyFont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2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left" vertical="justify" wrapText="1"/>
    </xf>
    <xf numFmtId="43" fontId="25" fillId="0" borderId="0" xfId="61" applyFont="1" applyFill="1" applyAlignment="1">
      <alignment horizontal="right" vertical="justify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Alignment="1">
      <alignment/>
    </xf>
    <xf numFmtId="49" fontId="26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showZeros="0" tabSelected="1" view="pageBreakPreview" zoomScale="75" zoomScaleNormal="75" zoomScaleSheetLayoutView="75" workbookViewId="0" topLeftCell="A61">
      <selection activeCell="G72" sqref="G72"/>
    </sheetView>
  </sheetViews>
  <sheetFormatPr defaultColWidth="8.8515625" defaultRowHeight="12.75" outlineLevelCol="1"/>
  <cols>
    <col min="1" max="1" width="6.28125" style="4" customWidth="1"/>
    <col min="2" max="2" width="64.140625" style="2" customWidth="1"/>
    <col min="3" max="3" width="16.00390625" style="2" hidden="1" customWidth="1" outlineLevel="1"/>
    <col min="4" max="4" width="13.7109375" style="2" hidden="1" customWidth="1" outlineLevel="1"/>
    <col min="5" max="5" width="16.00390625" style="5" customWidth="1" collapsed="1"/>
    <col min="6" max="7" width="16.00390625" style="3" customWidth="1"/>
    <col min="8" max="16384" width="8.8515625" style="3" customWidth="1"/>
  </cols>
  <sheetData>
    <row r="1" spans="1:5" ht="24.75" customHeight="1">
      <c r="A1" s="1"/>
      <c r="E1" s="22" t="s">
        <v>0</v>
      </c>
    </row>
    <row r="2" spans="1:5" ht="15.75">
      <c r="A2" s="1"/>
      <c r="E2" s="22" t="s">
        <v>1</v>
      </c>
    </row>
    <row r="3" ht="15.75">
      <c r="E3" s="23" t="s">
        <v>38</v>
      </c>
    </row>
    <row r="4" spans="1:2" ht="15.75">
      <c r="A4" s="4" t="s">
        <v>2</v>
      </c>
      <c r="B4" s="2" t="s">
        <v>2</v>
      </c>
    </row>
    <row r="5" spans="1:7" ht="70.5" customHeight="1">
      <c r="A5" s="4" t="s">
        <v>2</v>
      </c>
      <c r="B5" s="48" t="s">
        <v>3</v>
      </c>
      <c r="C5" s="48"/>
      <c r="D5" s="48"/>
      <c r="E5" s="48"/>
      <c r="F5" s="48"/>
      <c r="G5" s="48"/>
    </row>
    <row r="6" ht="15.75">
      <c r="G6" s="6" t="s">
        <v>4</v>
      </c>
    </row>
    <row r="7" spans="1:7" s="7" customFormat="1" ht="68.25" customHeight="1">
      <c r="A7" s="18" t="s">
        <v>30</v>
      </c>
      <c r="B7" s="19" t="s">
        <v>31</v>
      </c>
      <c r="C7" s="20" t="s">
        <v>32</v>
      </c>
      <c r="D7" s="21" t="s">
        <v>5</v>
      </c>
      <c r="E7" s="40" t="s">
        <v>32</v>
      </c>
      <c r="F7" s="41" t="s">
        <v>5</v>
      </c>
      <c r="G7" s="40" t="s">
        <v>33</v>
      </c>
    </row>
    <row r="8" spans="1:7" s="7" customFormat="1" ht="15" customHeight="1">
      <c r="A8" s="24">
        <v>1</v>
      </c>
      <c r="B8" s="25">
        <v>2</v>
      </c>
      <c r="C8" s="25">
        <v>3</v>
      </c>
      <c r="D8" s="26">
        <v>4</v>
      </c>
      <c r="E8" s="24">
        <v>3</v>
      </c>
      <c r="F8" s="42">
        <v>4</v>
      </c>
      <c r="G8" s="24">
        <v>5</v>
      </c>
    </row>
    <row r="9" spans="1:7" s="11" customFormat="1" ht="51" customHeight="1">
      <c r="A9" s="8"/>
      <c r="B9" s="9" t="s">
        <v>6</v>
      </c>
      <c r="C9" s="10">
        <f>C10+C31+C52</f>
        <v>31557.36</v>
      </c>
      <c r="D9" s="10">
        <f>D10+D31+D52</f>
        <v>78450.48599999998</v>
      </c>
      <c r="E9" s="10">
        <f>C9+D9</f>
        <v>110007.84599999998</v>
      </c>
      <c r="F9" s="10">
        <f>F10+F31+F52</f>
        <v>-99999.99599999997</v>
      </c>
      <c r="G9" s="10">
        <f>E9+F9</f>
        <v>10007.850000000006</v>
      </c>
    </row>
    <row r="10" spans="1:7" s="11" customFormat="1" ht="47.25">
      <c r="A10" s="17" t="s">
        <v>27</v>
      </c>
      <c r="B10" s="9" t="s">
        <v>37</v>
      </c>
      <c r="C10" s="10">
        <f>SUM(C11:C30)</f>
        <v>0</v>
      </c>
      <c r="D10" s="10">
        <f>SUM(D11:D30)</f>
        <v>99999.99599999997</v>
      </c>
      <c r="E10" s="10">
        <f>C10+D10</f>
        <v>99999.99599999997</v>
      </c>
      <c r="F10" s="10">
        <f>SUM(F11:F30)</f>
        <v>-99999.99599999997</v>
      </c>
      <c r="G10" s="10">
        <f>E10+F10</f>
        <v>0</v>
      </c>
    </row>
    <row r="11" spans="1:7" s="11" customFormat="1" ht="15" customHeight="1">
      <c r="A11" s="8"/>
      <c r="B11" s="12" t="s">
        <v>7</v>
      </c>
      <c r="C11" s="13"/>
      <c r="D11" s="13">
        <v>4785.529</v>
      </c>
      <c r="E11" s="13">
        <f>C11+D11</f>
        <v>4785.529</v>
      </c>
      <c r="F11" s="13">
        <v>-4785.529</v>
      </c>
      <c r="G11" s="45">
        <f aca="true" t="shared" si="0" ref="G11:G71">E11+F11</f>
        <v>0</v>
      </c>
    </row>
    <row r="12" spans="1:7" s="11" customFormat="1" ht="15.75">
      <c r="A12" s="8"/>
      <c r="B12" s="12" t="s">
        <v>8</v>
      </c>
      <c r="C12" s="13"/>
      <c r="D12" s="13">
        <v>4490.547</v>
      </c>
      <c r="E12" s="13">
        <f aca="true" t="shared" si="1" ref="E12:E30">C12+D12</f>
        <v>4490.547</v>
      </c>
      <c r="F12" s="13">
        <v>-4490.547</v>
      </c>
      <c r="G12" s="45">
        <f t="shared" si="0"/>
        <v>0</v>
      </c>
    </row>
    <row r="13" spans="1:7" s="11" customFormat="1" ht="15.75">
      <c r="A13" s="8"/>
      <c r="B13" s="12" t="s">
        <v>9</v>
      </c>
      <c r="C13" s="13"/>
      <c r="D13" s="13">
        <v>5634.34</v>
      </c>
      <c r="E13" s="13">
        <f t="shared" si="1"/>
        <v>5634.34</v>
      </c>
      <c r="F13" s="13">
        <v>-5634.34</v>
      </c>
      <c r="G13" s="45">
        <f t="shared" si="0"/>
        <v>0</v>
      </c>
    </row>
    <row r="14" spans="1:7" s="14" customFormat="1" ht="15.75">
      <c r="A14" s="8"/>
      <c r="B14" s="12" t="s">
        <v>10</v>
      </c>
      <c r="C14" s="13"/>
      <c r="D14" s="13">
        <v>5633.81</v>
      </c>
      <c r="E14" s="13">
        <f t="shared" si="1"/>
        <v>5633.81</v>
      </c>
      <c r="F14" s="13">
        <v>-5633.81</v>
      </c>
      <c r="G14" s="45">
        <f t="shared" si="0"/>
        <v>0</v>
      </c>
    </row>
    <row r="15" spans="1:7" s="14" customFormat="1" ht="15.75">
      <c r="A15" s="8"/>
      <c r="B15" s="12" t="s">
        <v>11</v>
      </c>
      <c r="C15" s="13"/>
      <c r="D15" s="13">
        <v>3412.53</v>
      </c>
      <c r="E15" s="13">
        <f t="shared" si="1"/>
        <v>3412.53</v>
      </c>
      <c r="F15" s="13">
        <v>-3412.53</v>
      </c>
      <c r="G15" s="45">
        <f t="shared" si="0"/>
        <v>0</v>
      </c>
    </row>
    <row r="16" spans="1:7" s="11" customFormat="1" ht="15.75">
      <c r="A16" s="8"/>
      <c r="B16" s="15" t="s">
        <v>12</v>
      </c>
      <c r="C16" s="13"/>
      <c r="D16" s="13">
        <v>6341.56</v>
      </c>
      <c r="E16" s="13">
        <f t="shared" si="1"/>
        <v>6341.56</v>
      </c>
      <c r="F16" s="13">
        <v>-6341.56</v>
      </c>
      <c r="G16" s="45">
        <f t="shared" si="0"/>
        <v>0</v>
      </c>
    </row>
    <row r="17" spans="1:7" s="14" customFormat="1" ht="15.75">
      <c r="A17" s="8"/>
      <c r="B17" s="15" t="s">
        <v>13</v>
      </c>
      <c r="C17" s="13"/>
      <c r="D17" s="13">
        <v>3257.66</v>
      </c>
      <c r="E17" s="13">
        <f t="shared" si="1"/>
        <v>3257.66</v>
      </c>
      <c r="F17" s="13">
        <v>-3257.66</v>
      </c>
      <c r="G17" s="45">
        <f t="shared" si="0"/>
        <v>0</v>
      </c>
    </row>
    <row r="18" spans="1:7" s="11" customFormat="1" ht="15" customHeight="1">
      <c r="A18" s="8"/>
      <c r="B18" s="15" t="s">
        <v>14</v>
      </c>
      <c r="C18" s="13"/>
      <c r="D18" s="13">
        <v>9393.99</v>
      </c>
      <c r="E18" s="13">
        <f t="shared" si="1"/>
        <v>9393.99</v>
      </c>
      <c r="F18" s="13">
        <v>-9393.99</v>
      </c>
      <c r="G18" s="45">
        <f t="shared" si="0"/>
        <v>0</v>
      </c>
    </row>
    <row r="19" spans="1:7" s="14" customFormat="1" ht="15" customHeight="1">
      <c r="A19" s="8"/>
      <c r="B19" s="15" t="s">
        <v>15</v>
      </c>
      <c r="C19" s="13"/>
      <c r="D19" s="13">
        <v>5795.9</v>
      </c>
      <c r="E19" s="13">
        <f t="shared" si="1"/>
        <v>5795.9</v>
      </c>
      <c r="F19" s="13">
        <v>-5795.9</v>
      </c>
      <c r="G19" s="45">
        <f t="shared" si="0"/>
        <v>0</v>
      </c>
    </row>
    <row r="20" spans="1:7" s="14" customFormat="1" ht="15" customHeight="1">
      <c r="A20" s="8"/>
      <c r="B20" s="15" t="s">
        <v>16</v>
      </c>
      <c r="C20" s="13"/>
      <c r="D20" s="13">
        <v>5724.56</v>
      </c>
      <c r="E20" s="13">
        <f t="shared" si="1"/>
        <v>5724.56</v>
      </c>
      <c r="F20" s="13">
        <v>-5724.56</v>
      </c>
      <c r="G20" s="45">
        <f t="shared" si="0"/>
        <v>0</v>
      </c>
    </row>
    <row r="21" spans="1:7" s="14" customFormat="1" ht="15.75">
      <c r="A21" s="8"/>
      <c r="B21" s="15" t="s">
        <v>17</v>
      </c>
      <c r="C21" s="13"/>
      <c r="D21" s="13">
        <v>8956.02</v>
      </c>
      <c r="E21" s="13">
        <f t="shared" si="1"/>
        <v>8956.02</v>
      </c>
      <c r="F21" s="13">
        <v>-8956.02</v>
      </c>
      <c r="G21" s="45">
        <f t="shared" si="0"/>
        <v>0</v>
      </c>
    </row>
    <row r="22" spans="1:7" s="14" customFormat="1" ht="15" customHeight="1">
      <c r="A22" s="8"/>
      <c r="B22" s="15" t="s">
        <v>18</v>
      </c>
      <c r="C22" s="13"/>
      <c r="D22" s="13">
        <v>7434.65</v>
      </c>
      <c r="E22" s="13">
        <f t="shared" si="1"/>
        <v>7434.65</v>
      </c>
      <c r="F22" s="13">
        <v>-7434.65</v>
      </c>
      <c r="G22" s="45">
        <f t="shared" si="0"/>
        <v>0</v>
      </c>
    </row>
    <row r="23" spans="1:7" s="14" customFormat="1" ht="15" customHeight="1">
      <c r="A23" s="8"/>
      <c r="B23" s="15" t="s">
        <v>19</v>
      </c>
      <c r="C23" s="13"/>
      <c r="D23" s="13">
        <v>4568.78</v>
      </c>
      <c r="E23" s="13">
        <f t="shared" si="1"/>
        <v>4568.78</v>
      </c>
      <c r="F23" s="13">
        <v>-4568.78</v>
      </c>
      <c r="G23" s="45">
        <f t="shared" si="0"/>
        <v>0</v>
      </c>
    </row>
    <row r="24" spans="1:7" s="14" customFormat="1" ht="15" customHeight="1">
      <c r="A24" s="8"/>
      <c r="B24" s="15" t="s">
        <v>20</v>
      </c>
      <c r="C24" s="13"/>
      <c r="D24" s="13">
        <v>4569.33</v>
      </c>
      <c r="E24" s="13">
        <f t="shared" si="1"/>
        <v>4569.33</v>
      </c>
      <c r="F24" s="13">
        <v>-4569.33</v>
      </c>
      <c r="G24" s="45">
        <f t="shared" si="0"/>
        <v>0</v>
      </c>
    </row>
    <row r="25" spans="1:7" s="14" customFormat="1" ht="15" customHeight="1">
      <c r="A25" s="8"/>
      <c r="B25" s="15" t="s">
        <v>21</v>
      </c>
      <c r="C25" s="13"/>
      <c r="D25" s="13">
        <v>988.25</v>
      </c>
      <c r="E25" s="13">
        <f t="shared" si="1"/>
        <v>988.25</v>
      </c>
      <c r="F25" s="13">
        <v>-988.25</v>
      </c>
      <c r="G25" s="45">
        <f t="shared" si="0"/>
        <v>0</v>
      </c>
    </row>
    <row r="26" spans="1:7" s="14" customFormat="1" ht="15" customHeight="1">
      <c r="A26" s="8"/>
      <c r="B26" s="15" t="s">
        <v>22</v>
      </c>
      <c r="C26" s="13"/>
      <c r="D26" s="13">
        <v>1136.4</v>
      </c>
      <c r="E26" s="13">
        <f t="shared" si="1"/>
        <v>1136.4</v>
      </c>
      <c r="F26" s="13">
        <v>-1136.4</v>
      </c>
      <c r="G26" s="45">
        <f t="shared" si="0"/>
        <v>0</v>
      </c>
    </row>
    <row r="27" spans="1:7" ht="15.75">
      <c r="A27" s="8"/>
      <c r="B27" s="15" t="s">
        <v>23</v>
      </c>
      <c r="C27" s="13"/>
      <c r="D27" s="13">
        <v>7351.63</v>
      </c>
      <c r="E27" s="13">
        <f t="shared" si="1"/>
        <v>7351.63</v>
      </c>
      <c r="F27" s="13">
        <v>-7351.63</v>
      </c>
      <c r="G27" s="45">
        <f t="shared" si="0"/>
        <v>0</v>
      </c>
    </row>
    <row r="28" spans="1:7" ht="15.75">
      <c r="A28" s="8"/>
      <c r="B28" s="15" t="s">
        <v>24</v>
      </c>
      <c r="C28" s="13"/>
      <c r="D28" s="13">
        <v>1386.93</v>
      </c>
      <c r="E28" s="13">
        <f t="shared" si="1"/>
        <v>1386.93</v>
      </c>
      <c r="F28" s="13">
        <v>-1386.93</v>
      </c>
      <c r="G28" s="45">
        <f t="shared" si="0"/>
        <v>0</v>
      </c>
    </row>
    <row r="29" spans="1:7" ht="15.75">
      <c r="A29" s="8"/>
      <c r="B29" s="15" t="s">
        <v>25</v>
      </c>
      <c r="C29" s="13"/>
      <c r="D29" s="13">
        <v>4568.79</v>
      </c>
      <c r="E29" s="13">
        <f t="shared" si="1"/>
        <v>4568.79</v>
      </c>
      <c r="F29" s="13">
        <v>-4568.79</v>
      </c>
      <c r="G29" s="45">
        <f t="shared" si="0"/>
        <v>0</v>
      </c>
    </row>
    <row r="30" spans="1:7" ht="15.75">
      <c r="A30" s="8"/>
      <c r="B30" s="15" t="s">
        <v>26</v>
      </c>
      <c r="C30" s="13"/>
      <c r="D30" s="13">
        <v>4568.79</v>
      </c>
      <c r="E30" s="13">
        <f t="shared" si="1"/>
        <v>4568.79</v>
      </c>
      <c r="F30" s="13">
        <v>-4568.79</v>
      </c>
      <c r="G30" s="45">
        <f t="shared" si="0"/>
        <v>0</v>
      </c>
    </row>
    <row r="31" spans="1:7" s="11" customFormat="1" ht="31.5">
      <c r="A31" s="17" t="s">
        <v>28</v>
      </c>
      <c r="B31" s="9" t="s">
        <v>34</v>
      </c>
      <c r="C31" s="10">
        <f>SUM(C32:C51)</f>
        <v>30371.87</v>
      </c>
      <c r="D31" s="10">
        <f>SUM(D32:D51)</f>
        <v>-21758.860000000008</v>
      </c>
      <c r="E31" s="10">
        <f>C31+D31</f>
        <v>8613.009999999991</v>
      </c>
      <c r="F31" s="43">
        <f>SUM(F32:F51)</f>
        <v>0</v>
      </c>
      <c r="G31" s="10">
        <f>E31+F31</f>
        <v>8613.009999999991</v>
      </c>
    </row>
    <row r="32" spans="1:7" ht="15.75">
      <c r="A32" s="8"/>
      <c r="B32" s="12" t="s">
        <v>7</v>
      </c>
      <c r="C32" s="13">
        <f>1833.2-95.14</f>
        <v>1738.06</v>
      </c>
      <c r="D32" s="13">
        <v>-1325.88</v>
      </c>
      <c r="E32" s="13">
        <f>C32+D32</f>
        <v>412.17999999999984</v>
      </c>
      <c r="F32" s="44"/>
      <c r="G32" s="45">
        <f t="shared" si="0"/>
        <v>412.17999999999984</v>
      </c>
    </row>
    <row r="33" spans="1:7" ht="15.75">
      <c r="A33" s="8"/>
      <c r="B33" s="12" t="s">
        <v>8</v>
      </c>
      <c r="C33" s="13">
        <f>1673.35-51.13</f>
        <v>1622.2199999999998</v>
      </c>
      <c r="D33" s="13">
        <v>-1235.45</v>
      </c>
      <c r="E33" s="13">
        <f aca="true" t="shared" si="2" ref="E33:E51">C33+D33</f>
        <v>386.76999999999975</v>
      </c>
      <c r="F33" s="44"/>
      <c r="G33" s="45">
        <f t="shared" si="0"/>
        <v>386.76999999999975</v>
      </c>
    </row>
    <row r="34" spans="1:7" ht="15.75">
      <c r="A34" s="8"/>
      <c r="B34" s="12" t="s">
        <v>9</v>
      </c>
      <c r="C34" s="13">
        <f>2161.36-79.43</f>
        <v>2081.9300000000003</v>
      </c>
      <c r="D34" s="13">
        <v>-1596.64</v>
      </c>
      <c r="E34" s="13">
        <f t="shared" si="2"/>
        <v>485.2900000000002</v>
      </c>
      <c r="F34" s="44"/>
      <c r="G34" s="45">
        <f t="shared" si="0"/>
        <v>485.2900000000002</v>
      </c>
    </row>
    <row r="35" spans="1:7" ht="15.75">
      <c r="A35" s="8"/>
      <c r="B35" s="12" t="s">
        <v>10</v>
      </c>
      <c r="C35" s="13">
        <f>2183.4-103.5</f>
        <v>2079.9</v>
      </c>
      <c r="D35" s="13">
        <v>-1594.66</v>
      </c>
      <c r="E35" s="13">
        <f t="shared" si="2"/>
        <v>485.24</v>
      </c>
      <c r="F35" s="44"/>
      <c r="G35" s="45">
        <f t="shared" si="0"/>
        <v>485.24</v>
      </c>
    </row>
    <row r="36" spans="1:7" ht="15.75">
      <c r="A36" s="8"/>
      <c r="B36" s="12" t="s">
        <v>11</v>
      </c>
      <c r="C36" s="13">
        <f>1165.77-37.43</f>
        <v>1128.34</v>
      </c>
      <c r="D36" s="13">
        <v>-834.42</v>
      </c>
      <c r="E36" s="13">
        <f t="shared" si="2"/>
        <v>293.91999999999996</v>
      </c>
      <c r="F36" s="44"/>
      <c r="G36" s="45">
        <f t="shared" si="0"/>
        <v>293.91999999999996</v>
      </c>
    </row>
    <row r="37" spans="1:7" ht="15.75">
      <c r="A37" s="8"/>
      <c r="B37" s="15" t="s">
        <v>12</v>
      </c>
      <c r="C37" s="13">
        <f>2513.1-122.91</f>
        <v>2390.19</v>
      </c>
      <c r="D37" s="13">
        <v>-1843.99</v>
      </c>
      <c r="E37" s="13">
        <f t="shared" si="2"/>
        <v>546.2</v>
      </c>
      <c r="F37" s="44"/>
      <c r="G37" s="45">
        <f t="shared" si="0"/>
        <v>546.2</v>
      </c>
    </row>
    <row r="38" spans="1:7" ht="15.75">
      <c r="A38" s="8"/>
      <c r="B38" s="15" t="s">
        <v>13</v>
      </c>
      <c r="C38" s="13">
        <f>1169.12-35.72</f>
        <v>1133.3999999999999</v>
      </c>
      <c r="D38" s="13">
        <v>-852.82</v>
      </c>
      <c r="E38" s="13">
        <f t="shared" si="2"/>
        <v>280.5799999999998</v>
      </c>
      <c r="F38" s="44"/>
      <c r="G38" s="45">
        <f t="shared" si="0"/>
        <v>280.5799999999998</v>
      </c>
    </row>
    <row r="39" spans="1:7" ht="15.75">
      <c r="A39" s="8"/>
      <c r="B39" s="15" t="s">
        <v>14</v>
      </c>
      <c r="C39" s="13">
        <f>3189.59-92.47</f>
        <v>3097.1200000000003</v>
      </c>
      <c r="D39" s="13">
        <v>-2288.02</v>
      </c>
      <c r="E39" s="13">
        <f t="shared" si="2"/>
        <v>809.1000000000004</v>
      </c>
      <c r="F39" s="44"/>
      <c r="G39" s="45">
        <f t="shared" si="0"/>
        <v>809.1000000000004</v>
      </c>
    </row>
    <row r="40" spans="1:7" ht="15.75">
      <c r="A40" s="8"/>
      <c r="B40" s="15" t="s">
        <v>15</v>
      </c>
      <c r="C40" s="13">
        <f>2125.83-100.77</f>
        <v>2025.06</v>
      </c>
      <c r="D40" s="13">
        <v>-1525.86</v>
      </c>
      <c r="E40" s="13">
        <f t="shared" si="2"/>
        <v>499.20000000000005</v>
      </c>
      <c r="F40" s="44"/>
      <c r="G40" s="45">
        <f t="shared" si="0"/>
        <v>499.20000000000005</v>
      </c>
    </row>
    <row r="41" spans="1:7" ht="15.75">
      <c r="A41" s="8"/>
      <c r="B41" s="15" t="s">
        <v>16</v>
      </c>
      <c r="C41" s="13">
        <f>2069.2-72.85</f>
        <v>1996.35</v>
      </c>
      <c r="D41" s="13">
        <v>-1503.29</v>
      </c>
      <c r="E41" s="13">
        <f t="shared" si="2"/>
        <v>493.05999999999995</v>
      </c>
      <c r="F41" s="44"/>
      <c r="G41" s="45">
        <f t="shared" si="0"/>
        <v>493.05999999999995</v>
      </c>
    </row>
    <row r="42" spans="1:7" ht="15.75">
      <c r="A42" s="8"/>
      <c r="B42" s="15" t="s">
        <v>17</v>
      </c>
      <c r="C42" s="13">
        <f>2684.8-90.37</f>
        <v>2594.4300000000003</v>
      </c>
      <c r="D42" s="13">
        <v>-1823.05</v>
      </c>
      <c r="E42" s="13">
        <f t="shared" si="2"/>
        <v>771.3800000000003</v>
      </c>
      <c r="F42" s="44"/>
      <c r="G42" s="45">
        <f t="shared" si="0"/>
        <v>771.3800000000003</v>
      </c>
    </row>
    <row r="43" spans="1:7" ht="15.75">
      <c r="A43" s="8"/>
      <c r="B43" s="15" t="s">
        <v>18</v>
      </c>
      <c r="C43" s="13">
        <f>4151.9-120.37</f>
        <v>4031.5299999999997</v>
      </c>
      <c r="D43" s="13">
        <v>-3391.18</v>
      </c>
      <c r="E43" s="13">
        <f t="shared" si="2"/>
        <v>640.3499999999999</v>
      </c>
      <c r="F43" s="44"/>
      <c r="G43" s="45">
        <f t="shared" si="0"/>
        <v>640.3499999999999</v>
      </c>
    </row>
    <row r="44" spans="1:7" ht="15.75">
      <c r="A44" s="8"/>
      <c r="B44" s="15" t="s">
        <v>19</v>
      </c>
      <c r="C44" s="13">
        <f>1534.83-58.76</f>
        <v>1476.07</v>
      </c>
      <c r="D44" s="13">
        <v>-1082.56</v>
      </c>
      <c r="E44" s="13">
        <f t="shared" si="2"/>
        <v>393.51</v>
      </c>
      <c r="F44" s="44"/>
      <c r="G44" s="45">
        <f t="shared" si="0"/>
        <v>393.51</v>
      </c>
    </row>
    <row r="45" spans="1:7" ht="15.75">
      <c r="A45" s="8"/>
      <c r="B45" s="15" t="s">
        <v>20</v>
      </c>
      <c r="C45" s="13">
        <f>1542.41-66.12</f>
        <v>1476.29</v>
      </c>
      <c r="D45" s="13">
        <v>-1082.73</v>
      </c>
      <c r="E45" s="13">
        <f t="shared" si="2"/>
        <v>393.55999999999995</v>
      </c>
      <c r="F45" s="44"/>
      <c r="G45" s="45">
        <f t="shared" si="0"/>
        <v>393.55999999999995</v>
      </c>
    </row>
    <row r="46" spans="1:7" ht="15.75">
      <c r="A46" s="8"/>
      <c r="B46" s="15" t="s">
        <v>21</v>
      </c>
      <c r="C46" s="13">
        <f>772.38-28.38</f>
        <v>744</v>
      </c>
      <c r="D46" s="13">
        <v>-658.88</v>
      </c>
      <c r="E46" s="13">
        <f t="shared" si="2"/>
        <v>85.12</v>
      </c>
      <c r="F46" s="44"/>
      <c r="G46" s="45">
        <f t="shared" si="0"/>
        <v>85.12</v>
      </c>
    </row>
    <row r="47" spans="1:7" ht="15.75">
      <c r="A47" s="8"/>
      <c r="B47" s="15" t="s">
        <v>22</v>
      </c>
      <c r="C47" s="13">
        <f>787.12-30.14</f>
        <v>756.98</v>
      </c>
      <c r="D47" s="13">
        <v>-659.1</v>
      </c>
      <c r="E47" s="13">
        <f t="shared" si="2"/>
        <v>97.88</v>
      </c>
      <c r="F47" s="44"/>
      <c r="G47" s="45">
        <f t="shared" si="0"/>
        <v>97.88</v>
      </c>
    </row>
    <row r="48" spans="1:7" ht="15.75">
      <c r="A48" s="8"/>
      <c r="B48" s="15" t="s">
        <v>23</v>
      </c>
      <c r="C48" s="13"/>
      <c r="D48" s="13">
        <v>633.19</v>
      </c>
      <c r="E48" s="13">
        <f t="shared" si="2"/>
        <v>633.19</v>
      </c>
      <c r="F48" s="44"/>
      <c r="G48" s="45">
        <f t="shared" si="0"/>
        <v>633.19</v>
      </c>
    </row>
    <row r="49" spans="1:7" ht="15.75">
      <c r="A49" s="8"/>
      <c r="B49" s="15" t="s">
        <v>24</v>
      </c>
      <c r="C49" s="13"/>
      <c r="D49" s="13">
        <v>119.46</v>
      </c>
      <c r="E49" s="13">
        <f t="shared" si="2"/>
        <v>119.46</v>
      </c>
      <c r="F49" s="44"/>
      <c r="G49" s="45">
        <f t="shared" si="0"/>
        <v>119.46</v>
      </c>
    </row>
    <row r="50" spans="1:7" ht="15.75">
      <c r="A50" s="8"/>
      <c r="B50" s="15" t="s">
        <v>25</v>
      </c>
      <c r="C50" s="13"/>
      <c r="D50" s="13">
        <v>393.51</v>
      </c>
      <c r="E50" s="13">
        <f t="shared" si="2"/>
        <v>393.51</v>
      </c>
      <c r="F50" s="44"/>
      <c r="G50" s="45">
        <f t="shared" si="0"/>
        <v>393.51</v>
      </c>
    </row>
    <row r="51" spans="1:7" ht="15.75">
      <c r="A51" s="8"/>
      <c r="B51" s="15" t="s">
        <v>26</v>
      </c>
      <c r="C51" s="13"/>
      <c r="D51" s="13">
        <v>393.51</v>
      </c>
      <c r="E51" s="13">
        <f t="shared" si="2"/>
        <v>393.51</v>
      </c>
      <c r="F51" s="44"/>
      <c r="G51" s="45">
        <f t="shared" si="0"/>
        <v>393.51</v>
      </c>
    </row>
    <row r="52" spans="1:7" ht="47.25">
      <c r="A52" s="17" t="s">
        <v>29</v>
      </c>
      <c r="B52" s="9" t="s">
        <v>36</v>
      </c>
      <c r="C52" s="10">
        <f>SUM(C53:C72)</f>
        <v>1185.4900000000005</v>
      </c>
      <c r="D52" s="10">
        <f>SUM(D53:D72)</f>
        <v>209.35000000000002</v>
      </c>
      <c r="E52" s="10">
        <f>C52+D52</f>
        <v>1394.8400000000006</v>
      </c>
      <c r="F52" s="44">
        <f>SUM(F53:F72)</f>
        <v>0</v>
      </c>
      <c r="G52" s="10">
        <f>E52+F52</f>
        <v>1394.8400000000006</v>
      </c>
    </row>
    <row r="53" spans="1:7" ht="15.75">
      <c r="A53" s="8"/>
      <c r="B53" s="12" t="s">
        <v>7</v>
      </c>
      <c r="C53" s="13">
        <v>95.14</v>
      </c>
      <c r="D53" s="13">
        <v>-4.87</v>
      </c>
      <c r="E53" s="13">
        <f>C53+D53</f>
        <v>90.27</v>
      </c>
      <c r="F53" s="44"/>
      <c r="G53" s="45">
        <f t="shared" si="0"/>
        <v>90.27</v>
      </c>
    </row>
    <row r="54" spans="1:7" ht="15.75">
      <c r="A54" s="8"/>
      <c r="B54" s="12" t="s">
        <v>8</v>
      </c>
      <c r="C54" s="13">
        <v>51.13</v>
      </c>
      <c r="D54" s="13">
        <v>-2.36</v>
      </c>
      <c r="E54" s="13">
        <f aca="true" t="shared" si="3" ref="E54:E71">C54+D54</f>
        <v>48.77</v>
      </c>
      <c r="F54" s="44"/>
      <c r="G54" s="45">
        <f t="shared" si="0"/>
        <v>48.77</v>
      </c>
    </row>
    <row r="55" spans="1:7" ht="15.75">
      <c r="A55" s="8"/>
      <c r="B55" s="12" t="s">
        <v>9</v>
      </c>
      <c r="C55" s="13">
        <v>79.43</v>
      </c>
      <c r="D55" s="13">
        <v>-5.35</v>
      </c>
      <c r="E55" s="13">
        <f t="shared" si="3"/>
        <v>74.08000000000001</v>
      </c>
      <c r="F55" s="44"/>
      <c r="G55" s="45">
        <f t="shared" si="0"/>
        <v>74.08000000000001</v>
      </c>
    </row>
    <row r="56" spans="1:7" ht="15.75">
      <c r="A56" s="8"/>
      <c r="B56" s="12" t="s">
        <v>10</v>
      </c>
      <c r="C56" s="13">
        <v>103.5</v>
      </c>
      <c r="D56" s="13">
        <v>-6.88</v>
      </c>
      <c r="E56" s="13">
        <f t="shared" si="3"/>
        <v>96.62</v>
      </c>
      <c r="F56" s="44"/>
      <c r="G56" s="45">
        <f t="shared" si="0"/>
        <v>96.62</v>
      </c>
    </row>
    <row r="57" spans="1:7" ht="15.75">
      <c r="A57" s="8"/>
      <c r="B57" s="12" t="s">
        <v>11</v>
      </c>
      <c r="C57" s="13">
        <v>37.43</v>
      </c>
      <c r="D57" s="13">
        <v>1.59</v>
      </c>
      <c r="E57" s="13">
        <f t="shared" si="3"/>
        <v>39.02</v>
      </c>
      <c r="F57" s="44"/>
      <c r="G57" s="45">
        <f t="shared" si="0"/>
        <v>39.02</v>
      </c>
    </row>
    <row r="58" spans="1:7" ht="15.75">
      <c r="A58" s="8"/>
      <c r="B58" s="15" t="s">
        <v>12</v>
      </c>
      <c r="C58" s="13">
        <v>122.91</v>
      </c>
      <c r="D58" s="13">
        <v>-10.53</v>
      </c>
      <c r="E58" s="13">
        <f t="shared" si="3"/>
        <v>112.38</v>
      </c>
      <c r="F58" s="44"/>
      <c r="G58" s="45">
        <f t="shared" si="0"/>
        <v>112.38</v>
      </c>
    </row>
    <row r="59" spans="1:7" ht="15.75">
      <c r="A59" s="8"/>
      <c r="B59" s="15" t="s">
        <v>13</v>
      </c>
      <c r="C59" s="13">
        <v>35.72</v>
      </c>
      <c r="D59" s="13">
        <v>-0.34</v>
      </c>
      <c r="E59" s="13">
        <f t="shared" si="3"/>
        <v>35.379999999999995</v>
      </c>
      <c r="F59" s="44"/>
      <c r="G59" s="45">
        <f t="shared" si="0"/>
        <v>35.379999999999995</v>
      </c>
    </row>
    <row r="60" spans="1:7" ht="15.75">
      <c r="A60" s="8"/>
      <c r="B60" s="15" t="s">
        <v>14</v>
      </c>
      <c r="C60" s="13">
        <v>92.47</v>
      </c>
      <c r="D60" s="13">
        <v>4.19</v>
      </c>
      <c r="E60" s="13">
        <f t="shared" si="3"/>
        <v>96.66</v>
      </c>
      <c r="F60" s="44"/>
      <c r="G60" s="45">
        <f t="shared" si="0"/>
        <v>96.66</v>
      </c>
    </row>
    <row r="61" spans="1:7" ht="15.75">
      <c r="A61" s="8"/>
      <c r="B61" s="15" t="s">
        <v>15</v>
      </c>
      <c r="C61" s="13">
        <v>100.77</v>
      </c>
      <c r="D61" s="13">
        <v>-1.37</v>
      </c>
      <c r="E61" s="13">
        <f t="shared" si="3"/>
        <v>99.39999999999999</v>
      </c>
      <c r="F61" s="44"/>
      <c r="G61" s="45">
        <f t="shared" si="0"/>
        <v>99.39999999999999</v>
      </c>
    </row>
    <row r="62" spans="1:7" ht="15.75">
      <c r="A62" s="8"/>
      <c r="B62" s="15" t="s">
        <v>16</v>
      </c>
      <c r="C62" s="13">
        <v>72.85</v>
      </c>
      <c r="D62" s="13">
        <v>-0.86</v>
      </c>
      <c r="E62" s="13">
        <f t="shared" si="3"/>
        <v>71.99</v>
      </c>
      <c r="F62" s="44"/>
      <c r="G62" s="45">
        <f t="shared" si="0"/>
        <v>71.99</v>
      </c>
    </row>
    <row r="63" spans="1:7" ht="15.75">
      <c r="A63" s="8"/>
      <c r="B63" s="15" t="s">
        <v>17</v>
      </c>
      <c r="C63" s="13">
        <v>90.37</v>
      </c>
      <c r="D63" s="13">
        <v>17.14</v>
      </c>
      <c r="E63" s="13">
        <f t="shared" si="3"/>
        <v>107.51</v>
      </c>
      <c r="F63" s="44"/>
      <c r="G63" s="45">
        <f t="shared" si="0"/>
        <v>107.51</v>
      </c>
    </row>
    <row r="64" spans="1:7" ht="15.75">
      <c r="A64" s="8"/>
      <c r="B64" s="15" t="s">
        <v>18</v>
      </c>
      <c r="C64" s="13">
        <v>120.37</v>
      </c>
      <c r="D64" s="13">
        <v>-43.87</v>
      </c>
      <c r="E64" s="13">
        <f t="shared" si="3"/>
        <v>76.5</v>
      </c>
      <c r="F64" s="44"/>
      <c r="G64" s="45">
        <f t="shared" si="0"/>
        <v>76.5</v>
      </c>
    </row>
    <row r="65" spans="1:7" ht="15.75">
      <c r="A65" s="8"/>
      <c r="B65" s="15" t="s">
        <v>19</v>
      </c>
      <c r="C65" s="13">
        <v>58.76</v>
      </c>
      <c r="D65" s="13">
        <v>3.92</v>
      </c>
      <c r="E65" s="13">
        <f t="shared" si="3"/>
        <v>62.68</v>
      </c>
      <c r="F65" s="44"/>
      <c r="G65" s="45">
        <f t="shared" si="0"/>
        <v>62.68</v>
      </c>
    </row>
    <row r="66" spans="1:7" ht="15.75">
      <c r="A66" s="8"/>
      <c r="B66" s="15" t="s">
        <v>20</v>
      </c>
      <c r="C66" s="13">
        <v>66.12</v>
      </c>
      <c r="D66" s="13">
        <v>4.41</v>
      </c>
      <c r="E66" s="13">
        <f t="shared" si="3"/>
        <v>70.53</v>
      </c>
      <c r="F66" s="44"/>
      <c r="G66" s="45">
        <f t="shared" si="0"/>
        <v>70.53</v>
      </c>
    </row>
    <row r="67" spans="1:7" ht="15.75">
      <c r="A67" s="8"/>
      <c r="B67" s="15" t="s">
        <v>21</v>
      </c>
      <c r="C67" s="13">
        <v>28.38</v>
      </c>
      <c r="D67" s="13">
        <v>-15.39</v>
      </c>
      <c r="E67" s="13">
        <f t="shared" si="3"/>
        <v>12.989999999999998</v>
      </c>
      <c r="F67" s="44"/>
      <c r="G67" s="45">
        <f t="shared" si="0"/>
        <v>12.989999999999998</v>
      </c>
    </row>
    <row r="68" spans="1:7" ht="15.75">
      <c r="A68" s="8"/>
      <c r="B68" s="15" t="s">
        <v>22</v>
      </c>
      <c r="C68" s="13">
        <v>30.14</v>
      </c>
      <c r="D68" s="13">
        <v>-14.55</v>
      </c>
      <c r="E68" s="13">
        <f t="shared" si="3"/>
        <v>15.59</v>
      </c>
      <c r="F68" s="44"/>
      <c r="G68" s="45">
        <f t="shared" si="0"/>
        <v>15.59</v>
      </c>
    </row>
    <row r="69" spans="1:7" ht="15.75">
      <c r="A69" s="8"/>
      <c r="B69" s="15" t="s">
        <v>23</v>
      </c>
      <c r="C69" s="13"/>
      <c r="D69" s="13">
        <v>103.68</v>
      </c>
      <c r="E69" s="13">
        <f t="shared" si="3"/>
        <v>103.68</v>
      </c>
      <c r="F69" s="44"/>
      <c r="G69" s="45">
        <f t="shared" si="0"/>
        <v>103.68</v>
      </c>
    </row>
    <row r="70" spans="1:7" ht="15.75">
      <c r="A70" s="8"/>
      <c r="B70" s="15" t="s">
        <v>24</v>
      </c>
      <c r="C70" s="13"/>
      <c r="D70" s="13">
        <v>22.91</v>
      </c>
      <c r="E70" s="13">
        <f t="shared" si="3"/>
        <v>22.91</v>
      </c>
      <c r="F70" s="44"/>
      <c r="G70" s="45">
        <f t="shared" si="0"/>
        <v>22.91</v>
      </c>
    </row>
    <row r="71" spans="1:7" ht="15.75">
      <c r="A71" s="8"/>
      <c r="B71" s="15" t="s">
        <v>25</v>
      </c>
      <c r="C71" s="13"/>
      <c r="D71" s="13">
        <v>79.48</v>
      </c>
      <c r="E71" s="13">
        <f t="shared" si="3"/>
        <v>79.48</v>
      </c>
      <c r="F71" s="44"/>
      <c r="G71" s="45">
        <f t="shared" si="0"/>
        <v>79.48</v>
      </c>
    </row>
    <row r="72" spans="1:7" ht="15.75">
      <c r="A72" s="8"/>
      <c r="B72" s="15" t="s">
        <v>26</v>
      </c>
      <c r="C72" s="13"/>
      <c r="D72" s="13">
        <v>78.4</v>
      </c>
      <c r="E72" s="13">
        <v>78.4</v>
      </c>
      <c r="F72" s="44"/>
      <c r="G72" s="13" t="s">
        <v>35</v>
      </c>
    </row>
    <row r="75" spans="1:5" ht="20.25">
      <c r="A75" s="29"/>
      <c r="B75" s="35"/>
      <c r="C75" s="30"/>
      <c r="D75" s="30"/>
      <c r="E75" s="31"/>
    </row>
    <row r="76" spans="1:5" ht="18.75">
      <c r="A76" s="29"/>
      <c r="B76" s="30"/>
      <c r="C76" s="30"/>
      <c r="D76" s="30"/>
      <c r="E76" s="31"/>
    </row>
    <row r="77" spans="1:6" ht="18" customHeight="1">
      <c r="A77" s="29"/>
      <c r="B77" s="49" t="s">
        <v>39</v>
      </c>
      <c r="C77" s="49"/>
      <c r="D77" s="49"/>
      <c r="E77" s="49"/>
      <c r="F77" s="49"/>
    </row>
    <row r="78" spans="1:5" ht="18.75">
      <c r="A78" s="47"/>
      <c r="B78" s="47"/>
      <c r="C78" s="30"/>
      <c r="D78" s="30"/>
      <c r="E78" s="31"/>
    </row>
    <row r="79" spans="1:5" ht="18.75">
      <c r="A79" s="32"/>
      <c r="B79" s="33"/>
      <c r="C79" s="30"/>
      <c r="D79" s="30"/>
      <c r="E79" s="31"/>
    </row>
    <row r="80" spans="1:5" ht="18.75">
      <c r="A80" s="29"/>
      <c r="B80" s="30"/>
      <c r="C80" s="30"/>
      <c r="D80" s="30"/>
      <c r="E80" s="31"/>
    </row>
    <row r="81" spans="1:5" ht="18.75">
      <c r="A81" s="29"/>
      <c r="B81" s="30"/>
      <c r="C81" s="30"/>
      <c r="D81" s="30"/>
      <c r="E81" s="31"/>
    </row>
    <row r="82" spans="1:6" ht="20.25">
      <c r="A82" s="36"/>
      <c r="B82" s="37"/>
      <c r="C82" s="38"/>
      <c r="D82" s="28"/>
      <c r="E82" s="28"/>
      <c r="F82" s="27"/>
    </row>
    <row r="83" spans="1:7" ht="20.25">
      <c r="A83" s="36"/>
      <c r="B83" s="37"/>
      <c r="C83" s="38"/>
      <c r="D83" s="28"/>
      <c r="G83" s="39"/>
    </row>
    <row r="84" spans="1:5" ht="18.75">
      <c r="A84" s="29"/>
      <c r="B84" s="30"/>
      <c r="C84" s="30"/>
      <c r="D84" s="30"/>
      <c r="E84" s="31"/>
    </row>
    <row r="85" spans="1:5" ht="18.75">
      <c r="A85" s="29"/>
      <c r="B85" s="30"/>
      <c r="C85" s="30"/>
      <c r="D85" s="30"/>
      <c r="E85" s="31"/>
    </row>
    <row r="193" spans="1:2" ht="15.75">
      <c r="A193" s="46"/>
      <c r="B193" s="46"/>
    </row>
    <row r="194" spans="1:2" ht="15.75">
      <c r="A194" s="46"/>
      <c r="B194" s="46"/>
    </row>
    <row r="219" ht="63" customHeight="1"/>
    <row r="227" spans="2:4" ht="15.75">
      <c r="B227" s="16"/>
      <c r="C227" s="16"/>
      <c r="D227" s="16"/>
    </row>
    <row r="228" spans="2:4" ht="18.75">
      <c r="B228" s="34"/>
      <c r="C228" s="16"/>
      <c r="D228" s="16"/>
    </row>
    <row r="229" spans="2:4" ht="18.75">
      <c r="B229" s="34"/>
      <c r="C229" s="16"/>
      <c r="D229" s="16"/>
    </row>
    <row r="230" spans="2:4" ht="18.75">
      <c r="B230" s="34"/>
      <c r="C230" s="16"/>
      <c r="D230" s="16"/>
    </row>
    <row r="231" spans="2:4" ht="18.75">
      <c r="B231" s="34"/>
      <c r="C231" s="16"/>
      <c r="D231" s="16"/>
    </row>
    <row r="232" spans="2:4" ht="18.75">
      <c r="B232" s="34"/>
      <c r="C232" s="16"/>
      <c r="D232" s="16"/>
    </row>
    <row r="233" spans="2:4" ht="18.75">
      <c r="B233" s="34"/>
      <c r="C233" s="16"/>
      <c r="D233" s="16"/>
    </row>
    <row r="234" spans="2:4" ht="18.75">
      <c r="B234" s="34"/>
      <c r="C234" s="16"/>
      <c r="D234" s="16"/>
    </row>
    <row r="235" spans="2:4" ht="18.75">
      <c r="B235" s="34"/>
      <c r="C235" s="16"/>
      <c r="D235" s="16"/>
    </row>
    <row r="236" spans="2:4" ht="18.75">
      <c r="B236" s="34"/>
      <c r="C236" s="16"/>
      <c r="D236" s="16"/>
    </row>
    <row r="237" spans="2:4" ht="18.75">
      <c r="B237" s="34"/>
      <c r="C237" s="16"/>
      <c r="D237" s="16"/>
    </row>
    <row r="238" spans="2:4" ht="18.75">
      <c r="B238" s="34"/>
      <c r="C238" s="16"/>
      <c r="D238" s="16"/>
    </row>
    <row r="239" spans="2:4" ht="18.75">
      <c r="B239" s="34"/>
      <c r="C239" s="16"/>
      <c r="D239" s="16"/>
    </row>
    <row r="240" spans="2:4" ht="18.75">
      <c r="B240" s="34"/>
      <c r="C240" s="16"/>
      <c r="D240" s="16"/>
    </row>
    <row r="241" spans="2:4" ht="18.75">
      <c r="B241" s="34"/>
      <c r="C241" s="16"/>
      <c r="D241" s="16"/>
    </row>
    <row r="242" spans="2:4" ht="18.75">
      <c r="B242" s="34"/>
      <c r="C242" s="16"/>
      <c r="D242" s="16"/>
    </row>
    <row r="243" spans="2:4" ht="15.75">
      <c r="B243" s="16"/>
      <c r="C243" s="16"/>
      <c r="D243" s="16"/>
    </row>
    <row r="244" spans="2:4" ht="15.75">
      <c r="B244" s="16"/>
      <c r="C244" s="16"/>
      <c r="D244" s="16"/>
    </row>
    <row r="245" spans="2:4" ht="15.75">
      <c r="B245" s="16"/>
      <c r="C245" s="16"/>
      <c r="D245" s="16"/>
    </row>
    <row r="246" spans="2:4" ht="15.75">
      <c r="B246" s="16"/>
      <c r="C246" s="16"/>
      <c r="D246" s="16"/>
    </row>
    <row r="247" spans="2:4" ht="18.75">
      <c r="B247" s="34"/>
      <c r="C247" s="16"/>
      <c r="D247" s="16"/>
    </row>
    <row r="248" spans="2:4" ht="18.75">
      <c r="B248" s="34"/>
      <c r="C248" s="16"/>
      <c r="D248" s="16"/>
    </row>
  </sheetData>
  <sheetProtection/>
  <mergeCells count="5">
    <mergeCell ref="A194:B194"/>
    <mergeCell ref="A78:B78"/>
    <mergeCell ref="B5:G5"/>
    <mergeCell ref="A193:B193"/>
    <mergeCell ref="B77:F77"/>
  </mergeCells>
  <printOptions/>
  <pageMargins left="1.1811023622047245" right="0.3937007874015748" top="0.5905511811023623" bottom="0.5905511811023623" header="0.5118110236220472" footer="0.5118110236220472"/>
  <pageSetup fitToHeight="57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2009-08-17T04:22:53Z</cp:lastPrinted>
  <dcterms:created xsi:type="dcterms:W3CDTF">2009-04-02T07:33:21Z</dcterms:created>
  <dcterms:modified xsi:type="dcterms:W3CDTF">2009-08-28T02:40:04Z</dcterms:modified>
  <cp:category/>
  <cp:version/>
  <cp:contentType/>
  <cp:contentStatus/>
</cp:coreProperties>
</file>