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330" activeTab="0"/>
  </bookViews>
  <sheets>
    <sheet name="Доходы 2015" sheetId="1" r:id="rId1"/>
  </sheets>
  <definedNames>
    <definedName name="Z_389D9002_B159_466B_9DF6_B698B38C0892_.wvu.PrintTitles" localSheetId="0" hidden="1">'Доходы 2015'!#REF!</definedName>
    <definedName name="Z_389D9002_B159_466B_9DF6_B698B38C0892_.wvu.Rows" localSheetId="0" hidden="1">'Доходы 2015'!#REF!,'Доходы 2015'!#REF!,'Доходы 2015'!#REF!,'Доходы 2015'!#REF!,'Доходы 2015'!#REF!,'Доходы 2015'!#REF!</definedName>
    <definedName name="_xlnm.Print_Titles" localSheetId="0">'Доходы 2015'!$7:$7</definedName>
  </definedNames>
  <calcPr fullCalcOnLoad="1" fullPrecision="0"/>
</workbook>
</file>

<file path=xl/sharedStrings.xml><?xml version="1.0" encoding="utf-8"?>
<sst xmlns="http://schemas.openxmlformats.org/spreadsheetml/2006/main" count="305" uniqueCount="284">
  <si>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</si>
  <si>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</si>
  <si>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</si>
  <si>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</si>
  <si>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</si>
  <si>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</si>
  <si>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</si>
  <si>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</si>
  <si>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</si>
  <si>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</si>
  <si>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</si>
  <si>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</si>
  <si>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</si>
  <si>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</si>
  <si>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</si>
  <si>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</si>
  <si>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</si>
  <si>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</si>
  <si>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</si>
  <si>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</si>
  <si>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</si>
  <si>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</si>
  <si>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</si>
  <si>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</si>
  <si>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</si>
  <si>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</si>
  <si>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</si>
  <si>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</si>
  <si>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</si>
  <si>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</si>
  <si>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</si>
  <si>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</si>
  <si>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</si>
  <si>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</si>
  <si>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</si>
  <si>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</si>
  <si>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</si>
  <si>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</si>
  <si>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</si>
  <si>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</si>
  <si>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</si>
  <si>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</si>
  <si>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</si>
  <si>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</si>
  <si>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</si>
  <si>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</si>
  <si>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</si>
  <si>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</si>
  <si>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</si>
  <si>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</si>
  <si>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</si>
  <si>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</si>
  <si>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</si>
  <si>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</si>
  <si>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</si>
  <si>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</si>
  <si>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</si>
  <si>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</si>
  <si>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</si>
  <si>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</si>
  <si>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</si>
  <si>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</si>
  <si>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</si>
  <si>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</si>
  <si>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</si>
  <si>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</si>
  <si>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</si>
  <si>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</si>
  <si>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</si>
  <si>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</si>
  <si>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</si>
  <si>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</si>
  <si>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</si>
  <si>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</si>
  <si>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</si>
  <si>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</si>
  <si>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</si>
  <si>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</si>
  <si>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</si>
  <si>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</si>
  <si>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</si>
  <si>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</si>
  <si>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</si>
  <si>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</si>
  <si>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</si>
  <si>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</si>
  <si>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</si>
  <si>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</si>
  <si>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</si>
  <si>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</si>
  <si>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</si>
  <si>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</si>
  <si>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</si>
  <si>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</si>
  <si>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</si>
  <si>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</si>
  <si>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</si>
  <si>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</si>
  <si>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</si>
  <si>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</si>
  <si>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</si>
  <si>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</si>
  <si>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</si>
  <si>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</si>
  <si>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</si>
  <si>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</si>
  <si>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</si>
  <si>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</si>
  <si>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</si>
  <si>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</si>
  <si>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</si>
  <si>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</si>
  <si>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</si>
  <si>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</si>
  <si>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952 2 02 03024 04 0000 151</t>
  </si>
  <si>
    <t>904 2 02 02999 04 0032 151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</si>
  <si>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</si>
  <si>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</si>
  <si>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</si>
  <si>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</si>
  <si>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</si>
  <si>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</si>
  <si>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</si>
  <si>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</si>
  <si>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</si>
  <si>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</si>
  <si>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</si>
  <si>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</si>
  <si>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</si>
  <si>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</si>
  <si>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</si>
  <si>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</si>
  <si>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</si>
  <si>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</si>
  <si>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</si>
  <si>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</si>
  <si>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</si>
  <si>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</si>
  <si>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</si>
  <si>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902 2 02 03024 04 0210 151</t>
  </si>
  <si>
    <t>907 2 02 03024 04 0215 151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</si>
  <si>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</si>
  <si>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</si>
  <si>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</si>
  <si>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</si>
  <si>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</si>
  <si>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</si>
  <si>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907 2 18 04010 04 0000 180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</si>
  <si>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</si>
  <si>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</si>
  <si>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</si>
  <si>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</si>
  <si>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</si>
  <si>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</si>
  <si>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</si>
  <si>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</si>
  <si>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</si>
  <si>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</si>
  <si>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</si>
  <si>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</si>
  <si>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</si>
  <si>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</si>
  <si>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</si>
  <si>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</si>
  <si>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Исполнено</t>
  </si>
  <si>
    <t>904 2 02 02999 04 0042 151</t>
  </si>
  <si>
    <t>907 2 02 02999 04 0042 151</t>
  </si>
  <si>
    <t>Задолженность и перерасчеты по отмененным налогам, сборам и платежам</t>
  </si>
  <si>
    <t>000 1 09 00000 00 0000 000</t>
  </si>
  <si>
    <t>000 1 07 00000 00 0000 000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</si>
  <si>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</si>
  <si>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</si>
  <si>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182 1 07 01020 00 0000 110</t>
  </si>
  <si>
    <t>000 1 13 00000 00 0000 000</t>
  </si>
  <si>
    <t>Доходы от оказания платных услуг и компенсация затрат государства</t>
  </si>
  <si>
    <t>000 1 13 02994 04 0002 130</t>
  </si>
  <si>
    <t>Прочие доходы  бюджетов городских округов от оказания платных услуг и компенсации затрат государства (дебиторская задолженность прошлых лет)</t>
  </si>
  <si>
    <t>000 1 17 00000 00 0000 000</t>
  </si>
  <si>
    <t>Прочие неналоговые доходы</t>
  </si>
  <si>
    <t>Невыясненные поступления, зачисляемые в бюджеты городских округов</t>
  </si>
  <si>
    <t xml:space="preserve">Прочие неналоговые доходы городских округов </t>
  </si>
  <si>
    <t>000 1 17 01040 04 0000 180</t>
  </si>
  <si>
    <t>909 1 17 05040 04 0000 180</t>
  </si>
  <si>
    <t>Субсидии на обеспечение условий для развития физической культуры и массового спорта</t>
  </si>
  <si>
    <t>Утверждено на 2015 год</t>
  </si>
  <si>
    <t>904 2 02 02077 04 0036 151</t>
  </si>
  <si>
    <t>909 2 02 02077 04 0037 151</t>
  </si>
  <si>
    <t>Субсидии на реализацию государственной программы "Обеспечение доступности и развития дошкольного образования в Томской области на 2013-2020 годы" (приобретение здания для размещения дошкольного образовательного учреждения на 145 мест по адресу: Томская область, г.Северск, микрорайон № 17, ул.Северная, 32)</t>
  </si>
  <si>
    <t>Субсидии на организацию отдыха детей в каникулярное время</t>
  </si>
  <si>
    <t>904 2 02 02999 04 0012 151</t>
  </si>
  <si>
    <t>904 2 02 02999 04 0013 151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</si>
  <si>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</si>
  <si>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</si>
  <si>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904 2 02 02999 04 0018 151</t>
  </si>
  <si>
    <t>Субсидии на оплату труда руководителей и специалистов муниципальных учреждений культуры и искусства, в части выплаты надбавок и доплат к тарифной ставке (должностному окладу)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</si>
  <si>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</si>
  <si>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907 2 02 02999 04 0019 151</t>
  </si>
  <si>
    <t>904 2 02 02999 04 0038 151</t>
  </si>
  <si>
    <t>907 2 02 02999 04 0033 151</t>
  </si>
  <si>
    <t xml:space="preserve"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  </t>
  </si>
  <si>
    <r>
      <t>Субсидии на достижение целевых показателей по плану мероприятий (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дорожной карте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>) «Изменения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  </r>
  </si>
  <si>
    <t>Субсидии на стимулирующие выплаты в муниципальных организациях дополнительного образования Томской области</t>
  </si>
  <si>
    <t>902 2 02 03024 04 0070 151</t>
  </si>
  <si>
    <t>907 2 02 03024 04 0111 151</t>
  </si>
  <si>
    <t>907 2 02 03024 04 0112 151</t>
  </si>
  <si>
    <t>954 2 02 03024 04 0121 151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</si>
  <si>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</si>
  <si>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</si>
  <si>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</si>
  <si>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902 2 02 03119 04 0240 151</t>
  </si>
  <si>
    <t>902 2 02 03119 04 0241 151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</si>
  <si>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</si>
  <si>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</si>
  <si>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952 2 02 04999 04 0014 151</t>
  </si>
  <si>
    <t>Иной межбюджетный трансферт на финансовое обеспечение дорожной деятельности</t>
  </si>
  <si>
    <t>902 2 02 04999 04 0016 151</t>
  </si>
  <si>
    <t>907 2 02 04999 04 0025 151</t>
  </si>
  <si>
    <t>902 2 02 04999 04 0027 151</t>
  </si>
  <si>
    <t>907 2 02 04999 04 0028 151</t>
  </si>
  <si>
    <t>907 2 02 04999 04 0029 151</t>
  </si>
  <si>
    <t>907 2 02 04999 04 0049 151</t>
  </si>
  <si>
    <t>907 2 02 04999 04 0050 151</t>
  </si>
  <si>
    <t>907 2 02 04999 04 0051 151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</si>
  <si>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</si>
  <si>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 xml:space="preserve">Иные межбюджетные трансферты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организаций </t>
  </si>
  <si>
    <t xml:space="preserve">Иные межбюджетные трансферты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общеобразовательных организаций </t>
  </si>
  <si>
    <t>904 2 18 04010 04 0000 180</t>
  </si>
  <si>
    <t>906 2 19 04000 04 0000 151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</si>
  <si>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</si>
  <si>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</si>
  <si>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907 2 02 02051 04 0000 151</t>
  </si>
  <si>
    <t>Субсидии бюджетам городских округов на обеспечение 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</si>
  <si>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</si>
  <si>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953 2 02 02088 04 0002 151</t>
  </si>
  <si>
    <t>953 2 02 02089 04 0002 151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</si>
  <si>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</si>
  <si>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904 2 02 02999 04 0041 151</t>
  </si>
  <si>
    <t>907 2 02 02999 04 0048 151</t>
  </si>
  <si>
    <t>907 2 02 02999 04 0044 151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</si>
  <si>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</si>
  <si>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</si>
  <si>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953 2 02 02999 04 0043 151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</si>
  <si>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</si>
  <si>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907 2 02 03007 04 0000 151</t>
  </si>
  <si>
    <t>904 2 02 04999 04 0016 151</t>
  </si>
  <si>
    <t>907 2 02 04999 04 0016 151</t>
  </si>
  <si>
    <t>Иные межбюджетные трансферты на организацию системы выявления, сопровождения одаренных детей</t>
  </si>
  <si>
    <t>907 2 02 04999 04 0039 151</t>
  </si>
  <si>
    <t>907 2 18 04020 04 0000 180</t>
  </si>
  <si>
    <t xml:space="preserve">Процент исполнения 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</si>
  <si>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 ")</t>
  </si>
  <si>
    <t>904 2 02 02051 04 0000 151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</si>
  <si>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</si>
  <si>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</si>
  <si>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Субсидия на реализацию государственной программы "Обеспечение безопасности населения Томской области" основное мероприятие "Снижение количества правонарушений"</t>
  </si>
  <si>
    <t>902 2 02 03020 04 0000 151</t>
  </si>
  <si>
    <t>902 2 02 03024 04 0101 151</t>
  </si>
  <si>
    <t>902 2 02 03024 04 0111 151</t>
  </si>
  <si>
    <t>902 2 02 03024 04 0112 151</t>
  </si>
  <si>
    <t>902 2 02 03024 04 0211 151</t>
  </si>
  <si>
    <t>Субвенции на реализацию основного мероприятия "Улучшение лекарственного обеспечения граждан"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</si>
  <si>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</si>
  <si>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904 2 02 04041 04 0000 151</t>
  </si>
  <si>
    <t>Иные межбюджетные трансферты на исполнение судебных актов</t>
  </si>
  <si>
    <t>Прочие безвозмездные поступления в бюджеты городских округов</t>
  </si>
  <si>
    <t>000 2 18 04000 04 0000 180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</si>
  <si>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развития субъектов малого и среднего предпринимательства</t>
  </si>
  <si>
    <t>902 2 02 02009 04 0000 151</t>
  </si>
  <si>
    <t>906 2 02 04999 04 0046 151</t>
  </si>
  <si>
    <t>Иные межбюджетные трансферты на реализацию мероприятий, направленных на формирование условий для развития предпринимательства и создания новых рабочих мест, обеспечение социально-экономического и инфраструктурного развития муниципального образования "Городской округ - закрытое административно-территориальное образования Северск Томской области"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</si>
  <si>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</si>
  <si>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904 2 02 04999 04 0053 151</t>
  </si>
  <si>
    <t>953 2 02 04999 04 0053 151</t>
  </si>
  <si>
    <t>907 2 02 04999 04 0054 151</t>
  </si>
  <si>
    <t>ОТЧЕТ                                                        
о доходах бюджета  ЗАТО Северск по кодам видов доходов, подвидов доходов, классификации операций сектора государственного управления, относящихся к доходам бюджета, за 2015 год</t>
  </si>
  <si>
    <t>Приложение 2</t>
  </si>
  <si>
    <t>к Решению Думы ЗАТО Северск</t>
  </si>
  <si>
    <t>Субсидии бюджетам муниципальных образований Томской области, в том числе отнесенных к могопрофильным,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развития субъектов малого и среднего предпринимательства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</si>
  <si>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развития субъектов малого и среднего предпринимательства</t>
  </si>
  <si>
    <t>Субсидии на софинансирование расходов на реализицию основных мероприятий "Повышение уровня доступности финансовых форм поддержки субъектов малого и среднего предпринимательства"</t>
  </si>
  <si>
    <t>902 2 02 04999 04 0047 151</t>
  </si>
  <si>
    <t>000 2 07 04000 04 0000 180</t>
  </si>
  <si>
    <t>902 2 07 04050 04 0000 180</t>
  </si>
  <si>
    <r>
      <t>от __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___ №___</t>
    </r>
    <r>
      <rPr>
        <u val="single"/>
        <sz val="12"/>
        <rFont val="Times New Roman"/>
        <family val="1"/>
      </rPr>
      <t>14/1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</si>
</sst>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1" fillId="0" borderId="0" xfId="55" applyNumberFormat="1" applyFont="1" applyAlignment="1">
      <alignment horizontal="left" vertical="justify"/>
      <protection/>
    </xf>
    <xf numFmtId="49" fontId="21" fillId="0" borderId="0" xfId="55" applyNumberFormat="1" applyFont="1" applyAlignment="1">
      <alignment horizontal="left"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NumberFormat="1" applyFont="1" applyBorder="1" applyAlignment="1">
      <alignment horizontal="center" vertical="center"/>
      <protection/>
    </xf>
    <xf numFmtId="4" fontId="21" fillId="0" borderId="0" xfId="55" applyNumberFormat="1" applyFont="1" applyBorder="1" applyAlignment="1">
      <alignment horizontal="left" vertical="center"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Alignment="1">
      <alignment vertical="center"/>
      <protection/>
    </xf>
    <xf numFmtId="49" fontId="21" fillId="0" borderId="0" xfId="55" applyNumberFormat="1" applyFont="1" applyBorder="1" applyAlignment="1">
      <alignment horizontal="left" vertical="justify"/>
      <protection/>
    </xf>
    <xf numFmtId="4" fontId="25" fillId="0" borderId="10" xfId="55" applyNumberFormat="1" applyFont="1" applyBorder="1" applyAlignment="1">
      <alignment horizontal="justify" vertical="center" wrapText="1"/>
      <protection/>
    </xf>
    <xf numFmtId="0" fontId="25" fillId="0" borderId="10" xfId="55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5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5" applyNumberFormat="1" applyFont="1" applyBorder="1" applyAlignment="1">
      <alignment horizontal="left" vertical="center"/>
      <protection/>
    </xf>
    <xf numFmtId="49" fontId="22" fillId="0" borderId="10" xfId="55" applyNumberFormat="1" applyFont="1" applyBorder="1" applyAlignment="1">
      <alignment horizontal="left" vertical="center"/>
      <protection/>
    </xf>
    <xf numFmtId="49" fontId="22" fillId="0" borderId="10" xfId="55" applyNumberFormat="1" applyFont="1" applyFill="1" applyBorder="1" applyAlignment="1">
      <alignment horizontal="left" vertical="center"/>
      <protection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vertical="center"/>
      <protection/>
    </xf>
    <xf numFmtId="49" fontId="22" fillId="0" borderId="10" xfId="55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5" applyNumberFormat="1" applyFont="1" applyFill="1" applyBorder="1" applyAlignment="1">
      <alignment horizontal="left" vertical="center"/>
      <protection/>
    </xf>
    <xf numFmtId="4" fontId="25" fillId="2" borderId="10" xfId="55" applyNumberFormat="1" applyFont="1" applyFill="1" applyBorder="1" applyAlignment="1">
      <alignment horizontal="justify" vertical="center" wrapText="1"/>
      <protection/>
    </xf>
    <xf numFmtId="0" fontId="25" fillId="2" borderId="10" xfId="55" applyFont="1" applyFill="1" applyBorder="1" applyAlignment="1">
      <alignment horizontal="justify" vertical="center" wrapText="1"/>
      <protection/>
    </xf>
    <xf numFmtId="0" fontId="22" fillId="0" borderId="11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164" fontId="25" fillId="0" borderId="11" xfId="60" applyNumberFormat="1" applyFont="1" applyFill="1" applyBorder="1" applyAlignment="1">
      <alignment horizontal="center" vertical="center" wrapText="1"/>
    </xf>
    <xf numFmtId="0" fontId="22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4" fontId="25" fillId="0" borderId="10" xfId="0" applyNumberFormat="1" applyFont="1" applyBorder="1" applyAlignment="1">
      <alignment horizontal="left" vertical="center" wrapText="1"/>
    </xf>
    <xf numFmtId="2" fontId="26" fillId="0" borderId="0" xfId="0" applyNumberFormat="1" applyFont="1" applyFill="1" applyAlignment="1">
      <alignment horizontal="right" vertical="top"/>
    </xf>
    <xf numFmtId="0" fontId="27" fillId="0" borderId="0" xfId="55" applyFont="1" applyAlignment="1">
      <alignment horizontal="right"/>
      <protection/>
    </xf>
    <xf numFmtId="165" fontId="26" fillId="0" borderId="0" xfId="54" applyNumberFormat="1" applyFont="1" applyFill="1" applyBorder="1" applyAlignment="1" applyProtection="1">
      <alignment horizontal="right" vertical="center"/>
      <protection/>
    </xf>
    <xf numFmtId="0" fontId="7" fillId="0" borderId="0" xfId="55" applyFont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 vertical="center"/>
      <protection/>
    </xf>
    <xf numFmtId="4" fontId="25" fillId="0" borderId="10" xfId="55" applyNumberFormat="1" applyFont="1" applyFill="1" applyBorder="1" applyAlignment="1">
      <alignment horizontal="right" vertical="center"/>
      <protection/>
    </xf>
    <xf numFmtId="164" fontId="25" fillId="0" borderId="10" xfId="55" applyNumberFormat="1" applyFont="1" applyFill="1" applyBorder="1" applyAlignment="1">
      <alignment horizontal="right" vertical="center"/>
      <protection/>
    </xf>
    <xf numFmtId="4" fontId="25" fillId="0" borderId="0" xfId="55" applyNumberFormat="1" applyFont="1" applyFill="1" applyBorder="1" applyAlignment="1">
      <alignment horizontal="right" vertical="center"/>
      <protection/>
    </xf>
    <xf numFmtId="164" fontId="25" fillId="0" borderId="0" xfId="55" applyNumberFormat="1" applyFont="1" applyFill="1" applyBorder="1" applyAlignment="1">
      <alignment horizontal="right" vertical="center"/>
      <protection/>
    </xf>
    <xf numFmtId="2" fontId="25" fillId="0" borderId="0" xfId="55" applyNumberFormat="1" applyFont="1" applyFill="1" applyAlignment="1">
      <alignment horizontal="right" vertical="center"/>
      <protection/>
    </xf>
    <xf numFmtId="0" fontId="7" fillId="0" borderId="0" xfId="55" applyFont="1" applyAlignment="1">
      <alignment horizontal="right" vertical="center"/>
      <protection/>
    </xf>
    <xf numFmtId="0" fontId="24" fillId="0" borderId="0" xfId="55" applyFont="1" applyAlignment="1">
      <alignment horizontal="center"/>
      <protection/>
    </xf>
    <xf numFmtId="4" fontId="25" fillId="2" borderId="10" xfId="55" applyNumberFormat="1" applyFont="1" applyFill="1" applyBorder="1" applyAlignment="1">
      <alignment horizontal="right" vertical="center"/>
      <protection/>
    </xf>
    <xf numFmtId="4" fontId="29" fillId="2" borderId="10" xfId="55" applyNumberFormat="1" applyFont="1" applyFill="1" applyBorder="1" applyAlignment="1">
      <alignment horizontal="right" vertical="center"/>
      <protection/>
    </xf>
    <xf numFmtId="4" fontId="25" fillId="0" borderId="10" xfId="0" applyNumberFormat="1" applyFont="1" applyBorder="1" applyAlignment="1">
      <alignment vertical="center" wrapText="1"/>
    </xf>
    <xf numFmtId="166" fontId="25" fillId="0" borderId="0" xfId="0" applyNumberFormat="1" applyFont="1" applyFill="1" applyAlignment="1">
      <alignment vertical="top"/>
    </xf>
    <xf numFmtId="165" fontId="25" fillId="0" borderId="0" xfId="54" applyNumberFormat="1" applyFont="1" applyFill="1" applyBorder="1" applyAlignment="1" applyProtection="1">
      <alignment horizontal="left" vertical="center"/>
      <protection/>
    </xf>
    <xf numFmtId="4" fontId="21" fillId="0" borderId="10" xfId="55" applyNumberFormat="1" applyFont="1" applyBorder="1" applyAlignment="1">
      <alignment horizontal="left" vertical="center"/>
      <protection/>
    </xf>
    <xf numFmtId="0" fontId="25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ekt_2005_1" xfId="54"/>
    <cellStyle name="Обычный_Приложение_06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5" zoomScaleNormal="75" zoomScaleSheetLayoutView="75" zoomScalePageLayoutView="0" workbookViewId="0" topLeftCell="A1">
      <selection activeCell="A169" sqref="A169"/>
    </sheetView>
  </sheetViews>
  <sheetFormatPr defaultColWidth="8.875" defaultRowHeight="12.75" outlineLevelRow="1"/>
  <cols>
    <col min="1" max="1" width="22.25390625" style="18" customWidth="1"/>
    <col min="2" max="2" width="54.00390625" style="1" customWidth="1"/>
    <col min="3" max="3" width="15.00390625" style="44" customWidth="1"/>
    <col min="4" max="4" width="14.00390625" style="38" customWidth="1"/>
    <col min="5" max="5" width="12.25390625" style="38" customWidth="1"/>
    <col min="6" max="16384" width="8.875" style="6" customWidth="1"/>
  </cols>
  <sheetData>
    <row r="1" spans="3:5" ht="15.75" customHeight="1">
      <c r="C1" s="50" t="s">
        <v>275</v>
      </c>
      <c r="D1" s="36"/>
      <c r="E1" s="35"/>
    </row>
    <row r="2" spans="3:5" ht="17.25" customHeight="1">
      <c r="C2" s="51" t="s">
        <v>276</v>
      </c>
      <c r="D2" s="36"/>
      <c r="E2" s="35"/>
    </row>
    <row r="3" spans="3:5" ht="18.75">
      <c r="C3" s="51" t="s">
        <v>283</v>
      </c>
      <c r="D3" s="36"/>
      <c r="E3" s="37"/>
    </row>
    <row r="4" spans="1:5" ht="54" customHeight="1">
      <c r="A4" s="53" t="s">
        <v>274</v>
      </c>
      <c r="B4" s="53"/>
      <c r="C4" s="53"/>
      <c r="D4" s="53"/>
      <c r="E4" s="53"/>
    </row>
    <row r="5" spans="1:5" ht="17.25" customHeight="1">
      <c r="A5" s="19"/>
      <c r="B5" s="9"/>
      <c r="C5" s="39"/>
      <c r="E5" s="39" t="s">
        <v>62</v>
      </c>
    </row>
    <row r="6" spans="1:5" ht="39" customHeight="1">
      <c r="A6" s="28" t="s">
        <v>16</v>
      </c>
      <c r="B6" s="29" t="s">
        <v>17</v>
      </c>
      <c r="C6" s="30" t="s">
        <v>184</v>
      </c>
      <c r="D6" s="30" t="s">
        <v>164</v>
      </c>
      <c r="E6" s="30" t="s">
        <v>249</v>
      </c>
    </row>
    <row r="7" spans="1:5" s="46" customFormat="1" ht="18" customHeight="1">
      <c r="A7" s="31">
        <v>1</v>
      </c>
      <c r="B7" s="32">
        <v>2</v>
      </c>
      <c r="C7" s="23">
        <v>3</v>
      </c>
      <c r="D7" s="23">
        <v>4</v>
      </c>
      <c r="E7" s="23">
        <v>5</v>
      </c>
    </row>
    <row r="8" spans="1:5" s="4" customFormat="1" ht="18" customHeight="1">
      <c r="A8" s="20"/>
      <c r="B8" s="11" t="s">
        <v>52</v>
      </c>
      <c r="C8" s="40">
        <f>C9+C29</f>
        <v>970439.94</v>
      </c>
      <c r="D8" s="47">
        <f>D9+D29</f>
        <v>946870.94</v>
      </c>
      <c r="E8" s="41">
        <f>D8/C8*100</f>
        <v>97.6</v>
      </c>
    </row>
    <row r="9" spans="1:5" ht="18" customHeight="1">
      <c r="A9" s="21"/>
      <c r="B9" s="11" t="s">
        <v>18</v>
      </c>
      <c r="C9" s="40">
        <f>C10+C11+C12+C17+C22+C24</f>
        <v>743976.1</v>
      </c>
      <c r="D9" s="47">
        <f>D10+D11+D12+D17+D22+D24+D28</f>
        <v>718665.25</v>
      </c>
      <c r="E9" s="41">
        <f aca="true" t="shared" si="0" ref="E9:E94">D9/C9*100</f>
        <v>96.6</v>
      </c>
    </row>
    <row r="10" spans="1:5" ht="24" customHeight="1">
      <c r="A10" s="16" t="s">
        <v>80</v>
      </c>
      <c r="B10" s="10" t="s">
        <v>19</v>
      </c>
      <c r="C10" s="40">
        <v>580709</v>
      </c>
      <c r="D10" s="47">
        <v>557796.8</v>
      </c>
      <c r="E10" s="41">
        <f t="shared" si="0"/>
        <v>96.1</v>
      </c>
    </row>
    <row r="11" spans="1:5" ht="38.25" customHeight="1">
      <c r="A11" s="17" t="s">
        <v>103</v>
      </c>
      <c r="B11" s="14" t="s">
        <v>102</v>
      </c>
      <c r="C11" s="40">
        <v>7661</v>
      </c>
      <c r="D11" s="47">
        <v>8007.32</v>
      </c>
      <c r="E11" s="41">
        <f t="shared" si="0"/>
        <v>104.5</v>
      </c>
    </row>
    <row r="12" spans="1:5" ht="30" customHeight="1">
      <c r="A12" s="16" t="s">
        <v>20</v>
      </c>
      <c r="B12" s="10" t="s">
        <v>21</v>
      </c>
      <c r="C12" s="40">
        <f>C13+C14+C15+C16</f>
        <v>91881.8</v>
      </c>
      <c r="D12" s="47">
        <f>D13+D14+D15+D16</f>
        <v>88733.3</v>
      </c>
      <c r="E12" s="41">
        <f t="shared" si="0"/>
        <v>96.6</v>
      </c>
    </row>
    <row r="13" spans="1:5" ht="31.5">
      <c r="A13" s="16" t="s">
        <v>92</v>
      </c>
      <c r="B13" s="10" t="s">
        <v>93</v>
      </c>
      <c r="C13" s="40">
        <v>33769.9</v>
      </c>
      <c r="D13" s="47">
        <v>32174.89</v>
      </c>
      <c r="E13" s="41">
        <f t="shared" si="0"/>
        <v>95.3</v>
      </c>
    </row>
    <row r="14" spans="1:5" ht="33" customHeight="1">
      <c r="A14" s="16" t="s">
        <v>77</v>
      </c>
      <c r="B14" s="10" t="s">
        <v>22</v>
      </c>
      <c r="C14" s="40">
        <v>57624.9</v>
      </c>
      <c r="D14" s="47">
        <v>56058.82</v>
      </c>
      <c r="E14" s="41">
        <f t="shared" si="0"/>
        <v>97.3</v>
      </c>
    </row>
    <row r="15" spans="1:5" ht="27" customHeight="1">
      <c r="A15" s="16" t="s">
        <v>78</v>
      </c>
      <c r="B15" s="10" t="s">
        <v>51</v>
      </c>
      <c r="C15" s="40">
        <v>117</v>
      </c>
      <c r="D15" s="47">
        <v>67.85</v>
      </c>
      <c r="E15" s="41">
        <f t="shared" si="0"/>
        <v>58</v>
      </c>
    </row>
    <row r="16" spans="1:5" ht="37.5" customHeight="1">
      <c r="A16" s="16" t="s">
        <v>104</v>
      </c>
      <c r="B16" s="10" t="s">
        <v>105</v>
      </c>
      <c r="C16" s="40">
        <v>370</v>
      </c>
      <c r="D16" s="47">
        <v>431.74</v>
      </c>
      <c r="E16" s="41">
        <f t="shared" si="0"/>
        <v>116.7</v>
      </c>
    </row>
    <row r="17" spans="1:5" ht="21" customHeight="1">
      <c r="A17" s="16" t="s">
        <v>23</v>
      </c>
      <c r="B17" s="10" t="s">
        <v>24</v>
      </c>
      <c r="C17" s="40">
        <f>C18+C19</f>
        <v>54838.3</v>
      </c>
      <c r="D17" s="47">
        <f>D18+D19</f>
        <v>54664.45</v>
      </c>
      <c r="E17" s="41">
        <f t="shared" si="0"/>
        <v>99.7</v>
      </c>
    </row>
    <row r="18" spans="1:5" ht="23.25" customHeight="1">
      <c r="A18" s="16" t="s">
        <v>79</v>
      </c>
      <c r="B18" s="10" t="s">
        <v>25</v>
      </c>
      <c r="C18" s="40">
        <v>12474.3</v>
      </c>
      <c r="D18" s="47">
        <v>12311.97</v>
      </c>
      <c r="E18" s="41">
        <f t="shared" si="0"/>
        <v>98.7</v>
      </c>
    </row>
    <row r="19" spans="1:5" ht="19.5" customHeight="1">
      <c r="A19" s="16" t="s">
        <v>99</v>
      </c>
      <c r="B19" s="10" t="s">
        <v>100</v>
      </c>
      <c r="C19" s="40">
        <v>42364</v>
      </c>
      <c r="D19" s="47">
        <v>42352.48</v>
      </c>
      <c r="E19" s="41">
        <f t="shared" si="0"/>
        <v>100</v>
      </c>
    </row>
    <row r="20" spans="1:5" ht="94.5" hidden="1" outlineLevel="1">
      <c r="A20" s="16" t="s">
        <v>160</v>
      </c>
      <c r="B20" s="24" t="s">
        <v>161</v>
      </c>
      <c r="C20" s="40">
        <v>18367</v>
      </c>
      <c r="D20" s="47"/>
      <c r="E20" s="41">
        <f t="shared" si="0"/>
        <v>0</v>
      </c>
    </row>
    <row r="21" spans="1:5" ht="94.5" hidden="1" outlineLevel="1">
      <c r="A21" s="16" t="s">
        <v>162</v>
      </c>
      <c r="B21" s="24" t="s">
        <v>163</v>
      </c>
      <c r="C21" s="40">
        <v>2193</v>
      </c>
      <c r="D21" s="47"/>
      <c r="E21" s="41">
        <f t="shared" si="0"/>
        <v>0</v>
      </c>
    </row>
    <row r="22" spans="1:5" ht="36.75" customHeight="1" collapsed="1">
      <c r="A22" s="25" t="s">
        <v>169</v>
      </c>
      <c r="B22" s="10" t="s">
        <v>170</v>
      </c>
      <c r="C22" s="40">
        <f>C23</f>
        <v>156</v>
      </c>
      <c r="D22" s="48">
        <f>D23</f>
        <v>290.74</v>
      </c>
      <c r="E22" s="41">
        <f t="shared" si="0"/>
        <v>186.4</v>
      </c>
    </row>
    <row r="23" spans="1:5" ht="33" customHeight="1">
      <c r="A23" s="25" t="s">
        <v>172</v>
      </c>
      <c r="B23" s="10" t="s">
        <v>171</v>
      </c>
      <c r="C23" s="40">
        <v>156</v>
      </c>
      <c r="D23" s="47">
        <v>290.74</v>
      </c>
      <c r="E23" s="41">
        <f t="shared" si="0"/>
        <v>186.4</v>
      </c>
    </row>
    <row r="24" spans="1:5" ht="22.5" customHeight="1">
      <c r="A24" s="25" t="s">
        <v>26</v>
      </c>
      <c r="B24" s="26" t="s">
        <v>27</v>
      </c>
      <c r="C24" s="40">
        <f>SUM(C25:C27)</f>
        <v>8730</v>
      </c>
      <c r="D24" s="47">
        <f>SUM(D25:D27)</f>
        <v>9172.22</v>
      </c>
      <c r="E24" s="41">
        <f t="shared" si="0"/>
        <v>105.1</v>
      </c>
    </row>
    <row r="25" spans="1:5" ht="65.25" customHeight="1">
      <c r="A25" s="25" t="s">
        <v>28</v>
      </c>
      <c r="B25" s="24" t="s">
        <v>81</v>
      </c>
      <c r="C25" s="40">
        <v>8280</v>
      </c>
      <c r="D25" s="47">
        <v>8858.02</v>
      </c>
      <c r="E25" s="41">
        <f t="shared" si="0"/>
        <v>107</v>
      </c>
    </row>
    <row r="26" spans="1:5" ht="41.25" customHeight="1">
      <c r="A26" s="25" t="s">
        <v>97</v>
      </c>
      <c r="B26" s="24" t="s">
        <v>95</v>
      </c>
      <c r="C26" s="40">
        <v>250</v>
      </c>
      <c r="D26" s="47">
        <v>131</v>
      </c>
      <c r="E26" s="41">
        <f t="shared" si="0"/>
        <v>52.4</v>
      </c>
    </row>
    <row r="27" spans="1:5" ht="102" customHeight="1">
      <c r="A27" s="25" t="s">
        <v>98</v>
      </c>
      <c r="B27" s="24" t="s">
        <v>96</v>
      </c>
      <c r="C27" s="40">
        <v>200</v>
      </c>
      <c r="D27" s="47">
        <v>183.2</v>
      </c>
      <c r="E27" s="41">
        <f t="shared" si="0"/>
        <v>91.6</v>
      </c>
    </row>
    <row r="28" spans="1:5" ht="33" customHeight="1">
      <c r="A28" s="25" t="s">
        <v>168</v>
      </c>
      <c r="B28" s="26" t="s">
        <v>167</v>
      </c>
      <c r="C28" s="40">
        <v>0</v>
      </c>
      <c r="D28" s="40">
        <v>0.42</v>
      </c>
      <c r="E28" s="41"/>
    </row>
    <row r="29" spans="1:5" ht="21" customHeight="1">
      <c r="A29" s="21"/>
      <c r="B29" s="11" t="s">
        <v>61</v>
      </c>
      <c r="C29" s="40">
        <f>C30+C42+C44+C46+C49+C50</f>
        <v>226463.84</v>
      </c>
      <c r="D29" s="47">
        <f>D30+D42+D44+D46+D49+D50</f>
        <v>228205.69</v>
      </c>
      <c r="E29" s="41">
        <f t="shared" si="0"/>
        <v>100.8</v>
      </c>
    </row>
    <row r="30" spans="1:5" ht="33.75" customHeight="1">
      <c r="A30" s="16" t="s">
        <v>30</v>
      </c>
      <c r="B30" s="27" t="s">
        <v>85</v>
      </c>
      <c r="C30" s="40">
        <f>C31+C32+C35+C36</f>
        <v>120127.8</v>
      </c>
      <c r="D30" s="47">
        <f>D31+D32+D35+D36</f>
        <v>117633.49</v>
      </c>
      <c r="E30" s="41">
        <f t="shared" si="0"/>
        <v>97.9</v>
      </c>
    </row>
    <row r="31" spans="1:5" ht="69" customHeight="1">
      <c r="A31" s="16" t="s">
        <v>69</v>
      </c>
      <c r="B31" s="27" t="s">
        <v>68</v>
      </c>
      <c r="C31" s="40">
        <v>2</v>
      </c>
      <c r="D31" s="47">
        <v>0</v>
      </c>
      <c r="E31" s="41">
        <f t="shared" si="0"/>
        <v>0</v>
      </c>
    </row>
    <row r="32" spans="1:5" ht="18" customHeight="1">
      <c r="A32" s="21"/>
      <c r="B32" s="24" t="s">
        <v>31</v>
      </c>
      <c r="C32" s="40">
        <f>C33+C34</f>
        <v>70678</v>
      </c>
      <c r="D32" s="47">
        <f>D33+D34</f>
        <v>67391.6</v>
      </c>
      <c r="E32" s="41">
        <f t="shared" si="0"/>
        <v>95.4</v>
      </c>
    </row>
    <row r="33" spans="1:5" ht="102.75" customHeight="1">
      <c r="A33" s="16" t="s">
        <v>73</v>
      </c>
      <c r="B33" s="24" t="s">
        <v>35</v>
      </c>
      <c r="C33" s="40">
        <v>42541</v>
      </c>
      <c r="D33" s="47">
        <v>38536.05</v>
      </c>
      <c r="E33" s="41">
        <f t="shared" si="0"/>
        <v>90.6</v>
      </c>
    </row>
    <row r="34" spans="1:5" ht="98.25" customHeight="1">
      <c r="A34" s="16" t="s">
        <v>53</v>
      </c>
      <c r="B34" s="24" t="s">
        <v>70</v>
      </c>
      <c r="C34" s="40">
        <v>28137</v>
      </c>
      <c r="D34" s="47">
        <v>28855.55</v>
      </c>
      <c r="E34" s="41">
        <f t="shared" si="0"/>
        <v>102.6</v>
      </c>
    </row>
    <row r="35" spans="1:5" ht="66.75" customHeight="1">
      <c r="A35" s="16" t="s">
        <v>54</v>
      </c>
      <c r="B35" s="24" t="s">
        <v>32</v>
      </c>
      <c r="C35" s="40">
        <v>240</v>
      </c>
      <c r="D35" s="47">
        <v>391.32</v>
      </c>
      <c r="E35" s="41">
        <f t="shared" si="0"/>
        <v>163.1</v>
      </c>
    </row>
    <row r="36" spans="1:5" ht="97.5" customHeight="1">
      <c r="A36" s="16" t="s">
        <v>33</v>
      </c>
      <c r="B36" s="24" t="s">
        <v>71</v>
      </c>
      <c r="C36" s="40">
        <f>C37+C38+C39+C40+C41</f>
        <v>49207.8</v>
      </c>
      <c r="D36" s="47">
        <f>D37+D38+D39+D40+D41</f>
        <v>49850.57</v>
      </c>
      <c r="E36" s="41">
        <f t="shared" si="0"/>
        <v>101.3</v>
      </c>
    </row>
    <row r="37" spans="1:5" ht="49.5" customHeight="1">
      <c r="A37" s="16" t="s">
        <v>55</v>
      </c>
      <c r="B37" s="24" t="s">
        <v>11</v>
      </c>
      <c r="C37" s="40">
        <v>37682.11</v>
      </c>
      <c r="D37" s="47">
        <v>38109.84</v>
      </c>
      <c r="E37" s="41">
        <f t="shared" si="0"/>
        <v>101.1</v>
      </c>
    </row>
    <row r="38" spans="1:5" ht="51" customHeight="1">
      <c r="A38" s="16" t="s">
        <v>34</v>
      </c>
      <c r="B38" s="24" t="s">
        <v>12</v>
      </c>
      <c r="C38" s="40">
        <v>3640.6</v>
      </c>
      <c r="D38" s="47">
        <v>3322.43</v>
      </c>
      <c r="E38" s="41">
        <f t="shared" si="0"/>
        <v>91.3</v>
      </c>
    </row>
    <row r="39" spans="1:5" ht="49.5" customHeight="1">
      <c r="A39" s="16" t="s">
        <v>56</v>
      </c>
      <c r="B39" s="24" t="s">
        <v>13</v>
      </c>
      <c r="C39" s="40">
        <v>689.54</v>
      </c>
      <c r="D39" s="47">
        <v>687.76</v>
      </c>
      <c r="E39" s="41">
        <f t="shared" si="0"/>
        <v>99.7</v>
      </c>
    </row>
    <row r="40" spans="1:5" ht="48.75" customHeight="1">
      <c r="A40" s="16" t="s">
        <v>57</v>
      </c>
      <c r="B40" s="24" t="s">
        <v>14</v>
      </c>
      <c r="C40" s="40">
        <v>1446.3</v>
      </c>
      <c r="D40" s="47">
        <v>1340.42</v>
      </c>
      <c r="E40" s="41">
        <f t="shared" si="0"/>
        <v>92.7</v>
      </c>
    </row>
    <row r="41" spans="1:5" ht="50.25" customHeight="1">
      <c r="A41" s="16" t="s">
        <v>106</v>
      </c>
      <c r="B41" s="14" t="s">
        <v>228</v>
      </c>
      <c r="C41" s="40">
        <v>5749.25</v>
      </c>
      <c r="D41" s="47">
        <v>6390.12</v>
      </c>
      <c r="E41" s="41">
        <f t="shared" si="0"/>
        <v>111.1</v>
      </c>
    </row>
    <row r="42" spans="1:5" ht="24" customHeight="1">
      <c r="A42" s="16" t="s">
        <v>36</v>
      </c>
      <c r="B42" s="26" t="s">
        <v>37</v>
      </c>
      <c r="C42" s="40">
        <f>C43</f>
        <v>13024</v>
      </c>
      <c r="D42" s="40">
        <f>D43</f>
        <v>13231.75</v>
      </c>
      <c r="E42" s="41">
        <f t="shared" si="0"/>
        <v>101.6</v>
      </c>
    </row>
    <row r="43" spans="1:5" ht="24" customHeight="1">
      <c r="A43" s="16" t="s">
        <v>64</v>
      </c>
      <c r="B43" s="26" t="s">
        <v>38</v>
      </c>
      <c r="C43" s="40">
        <v>13024</v>
      </c>
      <c r="D43" s="47">
        <v>13231.75</v>
      </c>
      <c r="E43" s="41">
        <f t="shared" si="0"/>
        <v>101.6</v>
      </c>
    </row>
    <row r="44" spans="1:5" ht="36" customHeight="1">
      <c r="A44" s="16" t="s">
        <v>173</v>
      </c>
      <c r="B44" s="26" t="s">
        <v>174</v>
      </c>
      <c r="C44" s="40">
        <f>C45</f>
        <v>863</v>
      </c>
      <c r="D44" s="47">
        <f>D45</f>
        <v>1153.95</v>
      </c>
      <c r="E44" s="41">
        <f t="shared" si="0"/>
        <v>133.7</v>
      </c>
    </row>
    <row r="45" spans="1:5" ht="54.75" customHeight="1">
      <c r="A45" s="16" t="s">
        <v>175</v>
      </c>
      <c r="B45" s="26" t="s">
        <v>176</v>
      </c>
      <c r="C45" s="40">
        <v>863</v>
      </c>
      <c r="D45" s="47">
        <v>1153.95</v>
      </c>
      <c r="E45" s="41">
        <f t="shared" si="0"/>
        <v>133.7</v>
      </c>
    </row>
    <row r="46" spans="1:5" ht="31.5">
      <c r="A46" s="16" t="s">
        <v>39</v>
      </c>
      <c r="B46" s="26" t="s">
        <v>40</v>
      </c>
      <c r="C46" s="40">
        <f>C47+C48</f>
        <v>74735.03</v>
      </c>
      <c r="D46" s="47">
        <f>D47+D48</f>
        <v>76843.99</v>
      </c>
      <c r="E46" s="41">
        <f t="shared" si="0"/>
        <v>102.8</v>
      </c>
    </row>
    <row r="47" spans="1:5" ht="102" customHeight="1">
      <c r="A47" s="16" t="s">
        <v>72</v>
      </c>
      <c r="B47" s="24" t="s">
        <v>74</v>
      </c>
      <c r="C47" s="40">
        <v>74495.03</v>
      </c>
      <c r="D47" s="47">
        <v>75106.16</v>
      </c>
      <c r="E47" s="41">
        <f t="shared" si="0"/>
        <v>100.8</v>
      </c>
    </row>
    <row r="48" spans="1:5" ht="66.75" customHeight="1">
      <c r="A48" s="16" t="s">
        <v>58</v>
      </c>
      <c r="B48" s="26" t="s">
        <v>82</v>
      </c>
      <c r="C48" s="40">
        <v>240</v>
      </c>
      <c r="D48" s="47">
        <v>1737.83</v>
      </c>
      <c r="E48" s="41">
        <f t="shared" si="0"/>
        <v>724.1</v>
      </c>
    </row>
    <row r="49" spans="1:5" ht="21" customHeight="1">
      <c r="A49" s="16" t="s">
        <v>41</v>
      </c>
      <c r="B49" s="26" t="s">
        <v>42</v>
      </c>
      <c r="C49" s="40">
        <v>15904.01</v>
      </c>
      <c r="D49" s="47">
        <v>17537.82</v>
      </c>
      <c r="E49" s="41">
        <f t="shared" si="0"/>
        <v>110.3</v>
      </c>
    </row>
    <row r="50" spans="1:5" ht="21.75" customHeight="1">
      <c r="A50" s="16" t="s">
        <v>177</v>
      </c>
      <c r="B50" s="26" t="s">
        <v>178</v>
      </c>
      <c r="C50" s="40">
        <f>C51+C52</f>
        <v>1810</v>
      </c>
      <c r="D50" s="47">
        <f>D51+D52</f>
        <v>1804.69</v>
      </c>
      <c r="E50" s="41">
        <f t="shared" si="0"/>
        <v>99.7</v>
      </c>
    </row>
    <row r="51" spans="1:5" ht="33.75" customHeight="1">
      <c r="A51" s="16" t="s">
        <v>181</v>
      </c>
      <c r="B51" s="26" t="s">
        <v>179</v>
      </c>
      <c r="C51" s="40">
        <v>0</v>
      </c>
      <c r="D51" s="47">
        <v>-20.61</v>
      </c>
      <c r="E51" s="41"/>
    </row>
    <row r="52" spans="1:5" ht="23.25" customHeight="1">
      <c r="A52" s="16" t="s">
        <v>182</v>
      </c>
      <c r="B52" s="26" t="s">
        <v>180</v>
      </c>
      <c r="C52" s="40">
        <v>1810</v>
      </c>
      <c r="D52" s="47">
        <v>1825.3</v>
      </c>
      <c r="E52" s="41">
        <f t="shared" si="0"/>
        <v>100.8</v>
      </c>
    </row>
    <row r="53" spans="1:5" ht="19.5" customHeight="1">
      <c r="A53" s="16" t="s">
        <v>43</v>
      </c>
      <c r="B53" s="10" t="s">
        <v>44</v>
      </c>
      <c r="C53" s="40">
        <f>C54+C147+C151+C145</f>
        <v>3022473.79</v>
      </c>
      <c r="D53" s="40">
        <f>D54+D147+D151+D145</f>
        <v>3021741.5</v>
      </c>
      <c r="E53" s="41">
        <f t="shared" si="0"/>
        <v>100</v>
      </c>
    </row>
    <row r="54" spans="1:5" ht="35.25" customHeight="1">
      <c r="A54" s="16" t="s">
        <v>63</v>
      </c>
      <c r="B54" s="10" t="s">
        <v>75</v>
      </c>
      <c r="C54" s="40">
        <f>C55+C59+C88+C126</f>
        <v>3020401.27</v>
      </c>
      <c r="D54" s="47">
        <f>D55+D59+D88+D126</f>
        <v>3019592.04</v>
      </c>
      <c r="E54" s="41">
        <f t="shared" si="0"/>
        <v>100</v>
      </c>
    </row>
    <row r="55" spans="1:5" ht="36" customHeight="1">
      <c r="A55" s="16" t="s">
        <v>45</v>
      </c>
      <c r="B55" s="10" t="s">
        <v>65</v>
      </c>
      <c r="C55" s="40">
        <f>SUM(C56:C58)</f>
        <v>1270419.2</v>
      </c>
      <c r="D55" s="47">
        <f>SUM(D56:D58)</f>
        <v>1270419.2</v>
      </c>
      <c r="E55" s="41">
        <f t="shared" si="0"/>
        <v>100</v>
      </c>
    </row>
    <row r="56" spans="1:5" ht="72.75" customHeight="1">
      <c r="A56" s="17" t="s">
        <v>59</v>
      </c>
      <c r="B56" s="13" t="s">
        <v>113</v>
      </c>
      <c r="C56" s="40">
        <v>246729.6</v>
      </c>
      <c r="D56" s="40">
        <v>246729.6</v>
      </c>
      <c r="E56" s="41">
        <f t="shared" si="0"/>
        <v>100</v>
      </c>
    </row>
    <row r="57" spans="1:5" ht="49.5" customHeight="1">
      <c r="A57" s="17" t="s">
        <v>59</v>
      </c>
      <c r="B57" s="13" t="s">
        <v>132</v>
      </c>
      <c r="C57" s="40">
        <v>115673.3</v>
      </c>
      <c r="D57" s="40">
        <v>115673.3</v>
      </c>
      <c r="E57" s="41">
        <f t="shared" si="0"/>
        <v>100</v>
      </c>
    </row>
    <row r="58" spans="1:5" ht="33.75" customHeight="1">
      <c r="A58" s="17" t="s">
        <v>60</v>
      </c>
      <c r="B58" s="13" t="s">
        <v>101</v>
      </c>
      <c r="C58" s="40">
        <v>908016.3</v>
      </c>
      <c r="D58" s="40">
        <v>908016.3</v>
      </c>
      <c r="E58" s="41">
        <f t="shared" si="0"/>
        <v>100</v>
      </c>
    </row>
    <row r="59" spans="1:5" ht="51" customHeight="1">
      <c r="A59" s="16" t="s">
        <v>46</v>
      </c>
      <c r="B59" s="10" t="s">
        <v>66</v>
      </c>
      <c r="C59" s="40">
        <f>SUM(C60:C70)</f>
        <v>432235.51</v>
      </c>
      <c r="D59" s="40">
        <f>SUM(D60:D70)</f>
        <v>432235.51</v>
      </c>
      <c r="E59" s="41">
        <f t="shared" si="0"/>
        <v>100</v>
      </c>
    </row>
    <row r="60" spans="1:5" ht="105.75" customHeight="1">
      <c r="A60" s="17" t="s">
        <v>267</v>
      </c>
      <c r="B60" s="10" t="s">
        <v>266</v>
      </c>
      <c r="C60" s="40">
        <v>2700</v>
      </c>
      <c r="D60" s="40">
        <v>2700</v>
      </c>
      <c r="E60" s="41">
        <f t="shared" si="0"/>
        <v>100</v>
      </c>
    </row>
    <row r="61" spans="1:5" ht="118.5" customHeight="1">
      <c r="A61" s="17" t="s">
        <v>267</v>
      </c>
      <c r="B61" s="10" t="s">
        <v>277</v>
      </c>
      <c r="C61" s="40">
        <v>5949</v>
      </c>
      <c r="D61" s="40">
        <v>5949</v>
      </c>
      <c r="E61" s="41">
        <f t="shared" si="0"/>
        <v>100</v>
      </c>
    </row>
    <row r="62" spans="1:5" ht="66.75" customHeight="1">
      <c r="A62" s="17" t="s">
        <v>267</v>
      </c>
      <c r="B62" s="10" t="s">
        <v>279</v>
      </c>
      <c r="C62" s="40">
        <v>6500</v>
      </c>
      <c r="D62" s="40">
        <v>6500</v>
      </c>
      <c r="E62" s="41">
        <f t="shared" si="0"/>
        <v>100</v>
      </c>
    </row>
    <row r="63" spans="1:5" ht="118.5" customHeight="1">
      <c r="A63" s="17" t="s">
        <v>267</v>
      </c>
      <c r="B63" s="10" t="s">
        <v>278</v>
      </c>
      <c r="C63" s="40">
        <v>315.42</v>
      </c>
      <c r="D63" s="40">
        <v>315.42</v>
      </c>
      <c r="E63" s="41">
        <f t="shared" si="0"/>
        <v>100</v>
      </c>
    </row>
    <row r="64" spans="1:5" ht="120" customHeight="1">
      <c r="A64" s="17" t="s">
        <v>251</v>
      </c>
      <c r="B64" s="10" t="s">
        <v>250</v>
      </c>
      <c r="C64" s="40">
        <v>2948.48</v>
      </c>
      <c r="D64" s="40">
        <v>2948.48</v>
      </c>
      <c r="E64" s="41">
        <f t="shared" si="0"/>
        <v>100</v>
      </c>
    </row>
    <row r="65" spans="1:5" ht="48.75" customHeight="1">
      <c r="A65" s="17" t="s">
        <v>230</v>
      </c>
      <c r="B65" s="34" t="s">
        <v>229</v>
      </c>
      <c r="C65" s="40">
        <v>2962.15</v>
      </c>
      <c r="D65" s="40">
        <v>2962.15</v>
      </c>
      <c r="E65" s="41">
        <f t="shared" si="0"/>
        <v>100</v>
      </c>
    </row>
    <row r="66" spans="1:5" ht="126">
      <c r="A66" s="17" t="s">
        <v>185</v>
      </c>
      <c r="B66" s="10" t="s">
        <v>155</v>
      </c>
      <c r="C66" s="40">
        <v>136078.6</v>
      </c>
      <c r="D66" s="40">
        <v>136078.6</v>
      </c>
      <c r="E66" s="41">
        <f t="shared" si="0"/>
        <v>100</v>
      </c>
    </row>
    <row r="67" spans="1:5" ht="120" customHeight="1">
      <c r="A67" s="17" t="s">
        <v>186</v>
      </c>
      <c r="B67" s="10" t="s">
        <v>187</v>
      </c>
      <c r="C67" s="40">
        <v>34950.5</v>
      </c>
      <c r="D67" s="40">
        <v>34950.5</v>
      </c>
      <c r="E67" s="41">
        <f t="shared" si="0"/>
        <v>100</v>
      </c>
    </row>
    <row r="68" spans="1:5" ht="92.25" customHeight="1">
      <c r="A68" s="17" t="s">
        <v>233</v>
      </c>
      <c r="B68" s="34" t="s">
        <v>231</v>
      </c>
      <c r="C68" s="40">
        <v>93747.8</v>
      </c>
      <c r="D68" s="40">
        <v>93747.8</v>
      </c>
      <c r="E68" s="41">
        <f t="shared" si="0"/>
        <v>100</v>
      </c>
    </row>
    <row r="69" spans="1:5" ht="62.25" customHeight="1">
      <c r="A69" s="17" t="s">
        <v>234</v>
      </c>
      <c r="B69" s="34" t="s">
        <v>232</v>
      </c>
      <c r="C69" s="40">
        <v>6230.9</v>
      </c>
      <c r="D69" s="40">
        <v>6230.9</v>
      </c>
      <c r="E69" s="41">
        <f t="shared" si="0"/>
        <v>100</v>
      </c>
    </row>
    <row r="70" spans="1:5" s="7" customFormat="1" ht="22.5" customHeight="1">
      <c r="A70" s="17" t="s">
        <v>0</v>
      </c>
      <c r="B70" s="13" t="s">
        <v>47</v>
      </c>
      <c r="C70" s="47">
        <f>SUM(C71:C87)</f>
        <v>139852.66</v>
      </c>
      <c r="D70" s="47">
        <f>SUM(D71:D87)</f>
        <v>139852.66</v>
      </c>
      <c r="E70" s="41">
        <f t="shared" si="0"/>
        <v>100</v>
      </c>
    </row>
    <row r="71" spans="1:5" s="7" customFormat="1" ht="40.5" customHeight="1">
      <c r="A71" s="17" t="s">
        <v>3</v>
      </c>
      <c r="B71" s="13" t="s">
        <v>67</v>
      </c>
      <c r="C71" s="40">
        <v>20.5</v>
      </c>
      <c r="D71" s="40">
        <v>20.5</v>
      </c>
      <c r="E71" s="41">
        <f t="shared" si="0"/>
        <v>100</v>
      </c>
    </row>
    <row r="72" spans="1:5" s="7" customFormat="1" ht="38.25" customHeight="1">
      <c r="A72" s="22" t="s">
        <v>86</v>
      </c>
      <c r="B72" s="13" t="s">
        <v>188</v>
      </c>
      <c r="C72" s="40">
        <v>10088.3</v>
      </c>
      <c r="D72" s="47">
        <v>10088.3</v>
      </c>
      <c r="E72" s="41">
        <f t="shared" si="0"/>
        <v>100</v>
      </c>
    </row>
    <row r="73" spans="1:5" s="7" customFormat="1" ht="131.25" customHeight="1">
      <c r="A73" s="22" t="s">
        <v>189</v>
      </c>
      <c r="B73" s="13" t="s">
        <v>191</v>
      </c>
      <c r="C73" s="40">
        <v>25556.5</v>
      </c>
      <c r="D73" s="40">
        <v>25556.5</v>
      </c>
      <c r="E73" s="41">
        <f t="shared" si="0"/>
        <v>100</v>
      </c>
    </row>
    <row r="74" spans="1:5" s="7" customFormat="1" ht="136.5" customHeight="1">
      <c r="A74" s="22" t="s">
        <v>190</v>
      </c>
      <c r="B74" s="13" t="s">
        <v>192</v>
      </c>
      <c r="C74" s="40">
        <v>15838.9</v>
      </c>
      <c r="D74" s="40">
        <v>15838.9</v>
      </c>
      <c r="E74" s="41">
        <f t="shared" si="0"/>
        <v>100</v>
      </c>
    </row>
    <row r="75" spans="1:5" s="7" customFormat="1" ht="75" customHeight="1">
      <c r="A75" s="22" t="s">
        <v>193</v>
      </c>
      <c r="B75" s="13" t="s">
        <v>194</v>
      </c>
      <c r="C75" s="40">
        <v>7410.1</v>
      </c>
      <c r="D75" s="40">
        <v>7410.1</v>
      </c>
      <c r="E75" s="41">
        <f t="shared" si="0"/>
        <v>100</v>
      </c>
    </row>
    <row r="76" spans="1:5" s="7" customFormat="1" ht="136.5" customHeight="1">
      <c r="A76" s="22" t="s">
        <v>133</v>
      </c>
      <c r="B76" s="13" t="s">
        <v>195</v>
      </c>
      <c r="C76" s="40">
        <v>3629.77</v>
      </c>
      <c r="D76" s="40">
        <v>3629.77</v>
      </c>
      <c r="E76" s="41">
        <f t="shared" si="0"/>
        <v>100</v>
      </c>
    </row>
    <row r="77" spans="1:5" s="7" customFormat="1" ht="136.5" customHeight="1">
      <c r="A77" s="22" t="s">
        <v>196</v>
      </c>
      <c r="B77" s="13" t="s">
        <v>195</v>
      </c>
      <c r="C77" s="40">
        <v>80</v>
      </c>
      <c r="D77" s="47">
        <v>80</v>
      </c>
      <c r="E77" s="41">
        <f t="shared" si="0"/>
        <v>100</v>
      </c>
    </row>
    <row r="78" spans="1:5" s="7" customFormat="1" ht="98.25" customHeight="1">
      <c r="A78" s="22" t="s">
        <v>115</v>
      </c>
      <c r="B78" s="13" t="s">
        <v>200</v>
      </c>
      <c r="C78" s="40">
        <v>50575.1</v>
      </c>
      <c r="D78" s="40">
        <v>50575.1</v>
      </c>
      <c r="E78" s="41">
        <f t="shared" si="0"/>
        <v>100</v>
      </c>
    </row>
    <row r="79" spans="1:5" s="7" customFormat="1" ht="225" customHeight="1">
      <c r="A79" s="22" t="s">
        <v>198</v>
      </c>
      <c r="B79" s="13" t="s">
        <v>199</v>
      </c>
      <c r="C79" s="40">
        <v>4419.4</v>
      </c>
      <c r="D79" s="40">
        <v>4419.4</v>
      </c>
      <c r="E79" s="41">
        <f t="shared" si="0"/>
        <v>100</v>
      </c>
    </row>
    <row r="80" spans="1:5" s="7" customFormat="1" ht="36" customHeight="1">
      <c r="A80" s="17" t="s">
        <v>197</v>
      </c>
      <c r="B80" s="13" t="s">
        <v>183</v>
      </c>
      <c r="C80" s="40">
        <v>2266.78</v>
      </c>
      <c r="D80" s="40">
        <v>2266.78</v>
      </c>
      <c r="E80" s="41">
        <f t="shared" si="0"/>
        <v>100</v>
      </c>
    </row>
    <row r="81" spans="1:5" s="7" customFormat="1" ht="72" customHeight="1">
      <c r="A81" s="17" t="s">
        <v>236</v>
      </c>
      <c r="B81" s="34" t="s">
        <v>235</v>
      </c>
      <c r="C81" s="40">
        <v>72.1</v>
      </c>
      <c r="D81" s="47">
        <v>72.1</v>
      </c>
      <c r="E81" s="41">
        <f t="shared" si="0"/>
        <v>100</v>
      </c>
    </row>
    <row r="82" spans="1:5" s="7" customFormat="1" ht="55.5" customHeight="1">
      <c r="A82" s="17" t="s">
        <v>165</v>
      </c>
      <c r="B82" s="13" t="s">
        <v>201</v>
      </c>
      <c r="C82" s="40">
        <v>6138</v>
      </c>
      <c r="D82" s="40">
        <v>6138</v>
      </c>
      <c r="E82" s="41">
        <f t="shared" si="0"/>
        <v>100</v>
      </c>
    </row>
    <row r="83" spans="1:5" s="7" customFormat="1" ht="51.75" customHeight="1">
      <c r="A83" s="17" t="s">
        <v>166</v>
      </c>
      <c r="B83" s="13" t="s">
        <v>201</v>
      </c>
      <c r="C83" s="40">
        <v>849</v>
      </c>
      <c r="D83" s="40">
        <v>849</v>
      </c>
      <c r="E83" s="41">
        <f t="shared" si="0"/>
        <v>100</v>
      </c>
    </row>
    <row r="84" spans="1:5" s="7" customFormat="1" ht="51.75" customHeight="1">
      <c r="A84" s="17" t="s">
        <v>241</v>
      </c>
      <c r="B84" s="34" t="s">
        <v>239</v>
      </c>
      <c r="C84" s="40">
        <v>1148.5</v>
      </c>
      <c r="D84" s="40">
        <v>1148.5</v>
      </c>
      <c r="E84" s="41">
        <f t="shared" si="0"/>
        <v>100</v>
      </c>
    </row>
    <row r="85" spans="1:5" s="7" customFormat="1" ht="117" customHeight="1">
      <c r="A85" s="17" t="s">
        <v>238</v>
      </c>
      <c r="B85" s="34" t="s">
        <v>240</v>
      </c>
      <c r="C85" s="40">
        <v>2294.53</v>
      </c>
      <c r="D85" s="40">
        <v>2294.53</v>
      </c>
      <c r="E85" s="41">
        <f t="shared" si="0"/>
        <v>100</v>
      </c>
    </row>
    <row r="86" spans="1:5" s="7" customFormat="1" ht="84" customHeight="1">
      <c r="A86" s="17" t="s">
        <v>252</v>
      </c>
      <c r="B86" s="34" t="s">
        <v>253</v>
      </c>
      <c r="C86" s="40">
        <v>3963.68</v>
      </c>
      <c r="D86" s="40">
        <v>3963.68</v>
      </c>
      <c r="E86" s="41">
        <f t="shared" si="0"/>
        <v>100</v>
      </c>
    </row>
    <row r="87" spans="1:5" s="7" customFormat="1" ht="99" customHeight="1">
      <c r="A87" s="17" t="s">
        <v>237</v>
      </c>
      <c r="B87" s="13" t="s">
        <v>107</v>
      </c>
      <c r="C87" s="40">
        <v>5501.5</v>
      </c>
      <c r="D87" s="40">
        <v>5501.5</v>
      </c>
      <c r="E87" s="41">
        <f t="shared" si="0"/>
        <v>100</v>
      </c>
    </row>
    <row r="88" spans="1:5" ht="42" customHeight="1">
      <c r="A88" s="16" t="s">
        <v>48</v>
      </c>
      <c r="B88" s="10" t="s">
        <v>29</v>
      </c>
      <c r="C88" s="40">
        <f>C91+C92+C124+C125+C89+C90</f>
        <v>1031045.25</v>
      </c>
      <c r="D88" s="40">
        <f>D91+D92+D124+D125+D89+D90</f>
        <v>1030236.13</v>
      </c>
      <c r="E88" s="41">
        <f t="shared" si="0"/>
        <v>99.9</v>
      </c>
    </row>
    <row r="89" spans="1:5" ht="66" customHeight="1">
      <c r="A89" s="17" t="s">
        <v>243</v>
      </c>
      <c r="B89" s="34" t="s">
        <v>242</v>
      </c>
      <c r="C89" s="40">
        <v>9.54</v>
      </c>
      <c r="D89" s="47">
        <v>9.54</v>
      </c>
      <c r="E89" s="41">
        <f t="shared" si="0"/>
        <v>100</v>
      </c>
    </row>
    <row r="90" spans="1:5" ht="66" customHeight="1">
      <c r="A90" s="17" t="s">
        <v>255</v>
      </c>
      <c r="B90" s="10" t="s">
        <v>157</v>
      </c>
      <c r="C90" s="40">
        <v>637.21</v>
      </c>
      <c r="D90" s="47">
        <v>636.86</v>
      </c>
      <c r="E90" s="41">
        <f t="shared" si="0"/>
        <v>99.9</v>
      </c>
    </row>
    <row r="91" spans="1:5" ht="63">
      <c r="A91" s="17" t="s">
        <v>156</v>
      </c>
      <c r="B91" s="10" t="s">
        <v>157</v>
      </c>
      <c r="C91" s="40">
        <v>318.39</v>
      </c>
      <c r="D91" s="47">
        <v>318.39</v>
      </c>
      <c r="E91" s="41">
        <f t="shared" si="0"/>
        <v>100</v>
      </c>
    </row>
    <row r="92" spans="1:5" ht="47.25">
      <c r="A92" s="17" t="s">
        <v>89</v>
      </c>
      <c r="B92" s="12" t="s">
        <v>1</v>
      </c>
      <c r="C92" s="40">
        <f>SUM(C93:C123)-C105-C106-C107-C96-C97</f>
        <v>1021690.91</v>
      </c>
      <c r="D92" s="40">
        <f>SUM(D93:D123)-D105-D106-D107-D96-D97</f>
        <v>1020882.14</v>
      </c>
      <c r="E92" s="41">
        <f t="shared" si="0"/>
        <v>99.9</v>
      </c>
    </row>
    <row r="93" spans="1:5" s="7" customFormat="1" ht="126">
      <c r="A93" s="17" t="s">
        <v>4</v>
      </c>
      <c r="B93" s="14" t="s">
        <v>116</v>
      </c>
      <c r="C93" s="40">
        <v>512209.1</v>
      </c>
      <c r="D93" s="40">
        <v>512209.1</v>
      </c>
      <c r="E93" s="41">
        <f t="shared" si="0"/>
        <v>100</v>
      </c>
    </row>
    <row r="94" spans="1:5" s="7" customFormat="1" ht="81.75" customHeight="1">
      <c r="A94" s="17" t="s">
        <v>138</v>
      </c>
      <c r="B94" s="14" t="s">
        <v>117</v>
      </c>
      <c r="C94" s="40">
        <v>397803.7</v>
      </c>
      <c r="D94" s="40">
        <v>397803.7</v>
      </c>
      <c r="E94" s="41">
        <f t="shared" si="0"/>
        <v>100</v>
      </c>
    </row>
    <row r="95" spans="1:5" s="7" customFormat="1" ht="49.5" customHeight="1">
      <c r="A95" s="17" t="s">
        <v>114</v>
      </c>
      <c r="B95" s="13" t="s">
        <v>128</v>
      </c>
      <c r="C95" s="40">
        <f>C96+C97</f>
        <v>3147.9</v>
      </c>
      <c r="D95" s="47">
        <f>D96+D97</f>
        <v>3147.9</v>
      </c>
      <c r="E95" s="41">
        <f aca="true" t="shared" si="1" ref="E95:E157">D95/C95*100</f>
        <v>100</v>
      </c>
    </row>
    <row r="96" spans="1:5" s="7" customFormat="1" ht="51" customHeight="1">
      <c r="A96" s="17" t="s">
        <v>108</v>
      </c>
      <c r="B96" s="13" t="s">
        <v>131</v>
      </c>
      <c r="C96" s="40">
        <v>3095.9</v>
      </c>
      <c r="D96" s="40">
        <v>3095.9</v>
      </c>
      <c r="E96" s="41">
        <f t="shared" si="1"/>
        <v>100</v>
      </c>
    </row>
    <row r="97" spans="1:5" s="7" customFormat="1" ht="78.75">
      <c r="A97" s="17" t="s">
        <v>130</v>
      </c>
      <c r="B97" s="13" t="s">
        <v>129</v>
      </c>
      <c r="C97" s="40">
        <v>52</v>
      </c>
      <c r="D97" s="40">
        <v>52</v>
      </c>
      <c r="E97" s="41">
        <f t="shared" si="1"/>
        <v>100</v>
      </c>
    </row>
    <row r="98" spans="1:5" s="7" customFormat="1" ht="67.5" customHeight="1">
      <c r="A98" s="17" t="s">
        <v>141</v>
      </c>
      <c r="B98" s="13" t="s">
        <v>143</v>
      </c>
      <c r="C98" s="40">
        <v>444.93</v>
      </c>
      <c r="D98" s="40">
        <v>444.93</v>
      </c>
      <c r="E98" s="41">
        <f t="shared" si="1"/>
        <v>100</v>
      </c>
    </row>
    <row r="99" spans="1:5" s="7" customFormat="1" ht="69" customHeight="1">
      <c r="A99" s="17" t="s">
        <v>142</v>
      </c>
      <c r="B99" s="13" t="s">
        <v>143</v>
      </c>
      <c r="C99" s="40">
        <v>774.07</v>
      </c>
      <c r="D99" s="40">
        <v>774.07</v>
      </c>
      <c r="E99" s="41">
        <f t="shared" si="1"/>
        <v>100</v>
      </c>
    </row>
    <row r="100" spans="1:5" s="7" customFormat="1" ht="67.5" customHeight="1">
      <c r="A100" s="17" t="s">
        <v>5</v>
      </c>
      <c r="B100" s="13" t="s">
        <v>83</v>
      </c>
      <c r="C100" s="40">
        <v>1062</v>
      </c>
      <c r="D100" s="40">
        <v>1062</v>
      </c>
      <c r="E100" s="41">
        <f t="shared" si="1"/>
        <v>100</v>
      </c>
    </row>
    <row r="101" spans="1:5" s="7" customFormat="1" ht="126" customHeight="1">
      <c r="A101" s="17" t="s">
        <v>6</v>
      </c>
      <c r="B101" s="13" t="s">
        <v>2</v>
      </c>
      <c r="C101" s="40">
        <v>18</v>
      </c>
      <c r="D101" s="40">
        <v>18</v>
      </c>
      <c r="E101" s="41">
        <f t="shared" si="1"/>
        <v>100</v>
      </c>
    </row>
    <row r="102" spans="1:5" s="7" customFormat="1" ht="94.5">
      <c r="A102" s="17" t="s">
        <v>202</v>
      </c>
      <c r="B102" s="13" t="s">
        <v>118</v>
      </c>
      <c r="C102" s="40">
        <v>0.5</v>
      </c>
      <c r="D102" s="40">
        <v>0.5</v>
      </c>
      <c r="E102" s="41">
        <f t="shared" si="1"/>
        <v>100</v>
      </c>
    </row>
    <row r="103" spans="1:5" s="7" customFormat="1" ht="82.5" customHeight="1">
      <c r="A103" s="17" t="s">
        <v>7</v>
      </c>
      <c r="B103" s="13" t="s">
        <v>84</v>
      </c>
      <c r="C103" s="40">
        <v>69.2</v>
      </c>
      <c r="D103" s="40">
        <v>69.2</v>
      </c>
      <c r="E103" s="41">
        <f t="shared" si="1"/>
        <v>100</v>
      </c>
    </row>
    <row r="104" spans="1:5" s="7" customFormat="1" ht="65.25" customHeight="1">
      <c r="A104" s="22" t="s">
        <v>76</v>
      </c>
      <c r="B104" s="13" t="s">
        <v>119</v>
      </c>
      <c r="C104" s="40">
        <f>C106+C107+C105</f>
        <v>4928.6</v>
      </c>
      <c r="D104" s="47">
        <f>D106+D107+D105</f>
        <v>4928.6</v>
      </c>
      <c r="E104" s="41">
        <f t="shared" si="1"/>
        <v>100</v>
      </c>
    </row>
    <row r="105" spans="1:5" s="7" customFormat="1" ht="65.25" customHeight="1">
      <c r="A105" s="22" t="s">
        <v>256</v>
      </c>
      <c r="B105" s="13" t="s">
        <v>121</v>
      </c>
      <c r="C105" s="40">
        <v>1383.26</v>
      </c>
      <c r="D105" s="40">
        <v>1383.26</v>
      </c>
      <c r="E105" s="41">
        <f>D105/C105*100</f>
        <v>100</v>
      </c>
    </row>
    <row r="106" spans="1:5" s="7" customFormat="1" ht="78.75">
      <c r="A106" s="22" t="s">
        <v>90</v>
      </c>
      <c r="B106" s="13" t="s">
        <v>121</v>
      </c>
      <c r="C106" s="40">
        <v>3236.74</v>
      </c>
      <c r="D106" s="40">
        <v>3236.74</v>
      </c>
      <c r="E106" s="41">
        <f>D106/C106*100</f>
        <v>100</v>
      </c>
    </row>
    <row r="107" spans="1:5" s="7" customFormat="1" ht="81.75" customHeight="1">
      <c r="A107" s="22" t="s">
        <v>91</v>
      </c>
      <c r="B107" s="13" t="s">
        <v>120</v>
      </c>
      <c r="C107" s="40">
        <v>308.6</v>
      </c>
      <c r="D107" s="40">
        <v>308.6</v>
      </c>
      <c r="E107" s="41">
        <f>D107/C107*100</f>
        <v>100</v>
      </c>
    </row>
    <row r="108" spans="1:5" s="7" customFormat="1" ht="157.5">
      <c r="A108" s="22" t="s">
        <v>257</v>
      </c>
      <c r="B108" s="13" t="s">
        <v>127</v>
      </c>
      <c r="C108" s="40">
        <v>8438.8</v>
      </c>
      <c r="D108" s="47">
        <v>7630.03</v>
      </c>
      <c r="E108" s="41">
        <f t="shared" si="1"/>
        <v>90.4</v>
      </c>
    </row>
    <row r="109" spans="1:5" s="7" customFormat="1" ht="157.5">
      <c r="A109" s="22" t="s">
        <v>203</v>
      </c>
      <c r="B109" s="13" t="s">
        <v>127</v>
      </c>
      <c r="C109" s="40">
        <v>14559.4</v>
      </c>
      <c r="D109" s="47">
        <v>14559.4</v>
      </c>
      <c r="E109" s="41">
        <f t="shared" si="1"/>
        <v>100</v>
      </c>
    </row>
    <row r="110" spans="1:5" s="7" customFormat="1" ht="86.25" customHeight="1">
      <c r="A110" s="22" t="s">
        <v>258</v>
      </c>
      <c r="B110" s="13" t="s">
        <v>110</v>
      </c>
      <c r="C110" s="40">
        <v>2372.02</v>
      </c>
      <c r="D110" s="40">
        <v>2372.02</v>
      </c>
      <c r="E110" s="41">
        <f t="shared" si="1"/>
        <v>100</v>
      </c>
    </row>
    <row r="111" spans="1:5" s="7" customFormat="1" ht="88.5" customHeight="1">
      <c r="A111" s="22" t="s">
        <v>204</v>
      </c>
      <c r="B111" s="13" t="s">
        <v>110</v>
      </c>
      <c r="C111" s="40">
        <v>4659.58</v>
      </c>
      <c r="D111" s="47">
        <v>4659.58</v>
      </c>
      <c r="E111" s="41">
        <f t="shared" si="1"/>
        <v>100</v>
      </c>
    </row>
    <row r="112" spans="1:5" s="7" customFormat="1" ht="81.75" customHeight="1">
      <c r="A112" s="17" t="s">
        <v>8</v>
      </c>
      <c r="B112" s="13" t="s">
        <v>206</v>
      </c>
      <c r="C112" s="40">
        <v>63.2</v>
      </c>
      <c r="D112" s="40">
        <v>63.2</v>
      </c>
      <c r="E112" s="41">
        <f t="shared" si="1"/>
        <v>100</v>
      </c>
    </row>
    <row r="113" spans="1:5" s="7" customFormat="1" ht="69.75" customHeight="1">
      <c r="A113" s="17" t="s">
        <v>205</v>
      </c>
      <c r="B113" s="13" t="s">
        <v>207</v>
      </c>
      <c r="C113" s="40">
        <v>671.85</v>
      </c>
      <c r="D113" s="40">
        <v>671.85</v>
      </c>
      <c r="E113" s="41">
        <f t="shared" si="1"/>
        <v>100</v>
      </c>
    </row>
    <row r="114" spans="1:5" s="7" customFormat="1" ht="220.5">
      <c r="A114" s="17" t="s">
        <v>9</v>
      </c>
      <c r="B114" s="13" t="s">
        <v>122</v>
      </c>
      <c r="C114" s="40">
        <v>923.96</v>
      </c>
      <c r="D114" s="40">
        <v>923.96</v>
      </c>
      <c r="E114" s="41">
        <f t="shared" si="1"/>
        <v>100</v>
      </c>
    </row>
    <row r="115" spans="1:5" s="7" customFormat="1" ht="85.5" customHeight="1">
      <c r="A115" s="17" t="s">
        <v>10</v>
      </c>
      <c r="B115" s="13" t="s">
        <v>123</v>
      </c>
      <c r="C115" s="40">
        <v>1.8</v>
      </c>
      <c r="D115" s="40">
        <v>1.8</v>
      </c>
      <c r="E115" s="41">
        <f t="shared" si="1"/>
        <v>100</v>
      </c>
    </row>
    <row r="116" spans="1:5" s="7" customFormat="1" ht="72" customHeight="1">
      <c r="A116" s="22" t="s">
        <v>87</v>
      </c>
      <c r="B116" s="13" t="s">
        <v>208</v>
      </c>
      <c r="C116" s="40">
        <v>474.9</v>
      </c>
      <c r="D116" s="40">
        <v>474.9</v>
      </c>
      <c r="E116" s="41">
        <f t="shared" si="1"/>
        <v>100</v>
      </c>
    </row>
    <row r="117" spans="1:5" s="7" customFormat="1" ht="71.25" customHeight="1">
      <c r="A117" s="22" t="s">
        <v>88</v>
      </c>
      <c r="B117" s="13" t="s">
        <v>208</v>
      </c>
      <c r="C117" s="40">
        <v>474.9</v>
      </c>
      <c r="D117" s="40">
        <v>474.9</v>
      </c>
      <c r="E117" s="41">
        <f t="shared" si="1"/>
        <v>100</v>
      </c>
    </row>
    <row r="118" spans="1:5" s="7" customFormat="1" ht="97.5" customHeight="1">
      <c r="A118" s="22" t="s">
        <v>94</v>
      </c>
      <c r="B118" s="13" t="s">
        <v>124</v>
      </c>
      <c r="C118" s="40">
        <v>19553</v>
      </c>
      <c r="D118" s="40">
        <v>19553</v>
      </c>
      <c r="E118" s="41">
        <f t="shared" si="1"/>
        <v>100</v>
      </c>
    </row>
    <row r="119" spans="1:5" s="7" customFormat="1" ht="101.25" customHeight="1">
      <c r="A119" s="22" t="s">
        <v>139</v>
      </c>
      <c r="B119" s="13" t="s">
        <v>125</v>
      </c>
      <c r="C119" s="40">
        <v>14368.3</v>
      </c>
      <c r="D119" s="40">
        <v>14368.3</v>
      </c>
      <c r="E119" s="41">
        <f t="shared" si="1"/>
        <v>100</v>
      </c>
    </row>
    <row r="120" spans="1:5" s="7" customFormat="1" ht="39" customHeight="1">
      <c r="A120" s="17" t="s">
        <v>259</v>
      </c>
      <c r="B120" s="13" t="s">
        <v>260</v>
      </c>
      <c r="C120" s="40">
        <v>7000</v>
      </c>
      <c r="D120" s="40">
        <v>7000</v>
      </c>
      <c r="E120" s="41">
        <f t="shared" si="1"/>
        <v>100</v>
      </c>
    </row>
    <row r="121" spans="1:5" s="7" customFormat="1" ht="164.25" customHeight="1">
      <c r="A121" s="17" t="s">
        <v>140</v>
      </c>
      <c r="B121" s="13" t="s">
        <v>109</v>
      </c>
      <c r="C121" s="40">
        <v>283.4</v>
      </c>
      <c r="D121" s="40">
        <v>283.4</v>
      </c>
      <c r="E121" s="41">
        <f t="shared" si="1"/>
        <v>100</v>
      </c>
    </row>
    <row r="122" spans="1:5" s="7" customFormat="1" ht="228.75" customHeight="1">
      <c r="A122" s="17" t="s">
        <v>134</v>
      </c>
      <c r="B122" s="13" t="s">
        <v>126</v>
      </c>
      <c r="C122" s="40">
        <v>26885.9</v>
      </c>
      <c r="D122" s="40">
        <v>26885.9</v>
      </c>
      <c r="E122" s="41">
        <f t="shared" si="1"/>
        <v>100</v>
      </c>
    </row>
    <row r="123" spans="1:5" s="7" customFormat="1" ht="51" customHeight="1">
      <c r="A123" s="17" t="s">
        <v>135</v>
      </c>
      <c r="B123" s="13" t="s">
        <v>111</v>
      </c>
      <c r="C123" s="40">
        <v>501.9</v>
      </c>
      <c r="D123" s="40">
        <v>501.9</v>
      </c>
      <c r="E123" s="41">
        <f t="shared" si="1"/>
        <v>100</v>
      </c>
    </row>
    <row r="124" spans="1:5" s="7" customFormat="1" ht="89.25" customHeight="1">
      <c r="A124" s="17" t="s">
        <v>209</v>
      </c>
      <c r="B124" s="13" t="s">
        <v>211</v>
      </c>
      <c r="C124" s="40">
        <v>6969.42</v>
      </c>
      <c r="D124" s="47">
        <v>6969.42</v>
      </c>
      <c r="E124" s="41">
        <f t="shared" si="1"/>
        <v>100</v>
      </c>
    </row>
    <row r="125" spans="1:5" s="7" customFormat="1" ht="76.5" customHeight="1">
      <c r="A125" s="17" t="s">
        <v>210</v>
      </c>
      <c r="B125" s="13" t="s">
        <v>212</v>
      </c>
      <c r="C125" s="40">
        <v>1419.78</v>
      </c>
      <c r="D125" s="40">
        <v>1419.78</v>
      </c>
      <c r="E125" s="41">
        <f t="shared" si="1"/>
        <v>100</v>
      </c>
    </row>
    <row r="126" spans="1:5" ht="21.75" customHeight="1">
      <c r="A126" s="16" t="s">
        <v>15</v>
      </c>
      <c r="B126" s="10" t="s">
        <v>49</v>
      </c>
      <c r="C126" s="40">
        <f>SUM(C127:C144)</f>
        <v>286701.31</v>
      </c>
      <c r="D126" s="40">
        <f>SUM(D127:D144)</f>
        <v>286701.2</v>
      </c>
      <c r="E126" s="41">
        <f t="shared" si="1"/>
        <v>100</v>
      </c>
    </row>
    <row r="127" spans="1:5" ht="90.75" customHeight="1">
      <c r="A127" s="17" t="s">
        <v>262</v>
      </c>
      <c r="B127" s="10" t="s">
        <v>261</v>
      </c>
      <c r="C127" s="40">
        <v>3.43</v>
      </c>
      <c r="D127" s="40">
        <v>3.43</v>
      </c>
      <c r="E127" s="41">
        <f t="shared" si="1"/>
        <v>100</v>
      </c>
    </row>
    <row r="128" spans="1:5" ht="39" customHeight="1">
      <c r="A128" s="17" t="s">
        <v>213</v>
      </c>
      <c r="B128" s="10" t="s">
        <v>214</v>
      </c>
      <c r="C128" s="40">
        <v>597.1</v>
      </c>
      <c r="D128" s="40">
        <v>597.1</v>
      </c>
      <c r="E128" s="41">
        <f t="shared" si="1"/>
        <v>100</v>
      </c>
    </row>
    <row r="129" spans="1:5" ht="56.25" customHeight="1">
      <c r="A129" s="17" t="s">
        <v>215</v>
      </c>
      <c r="B129" s="13" t="s">
        <v>158</v>
      </c>
      <c r="C129" s="40">
        <v>340.47</v>
      </c>
      <c r="D129" s="40">
        <v>340.47</v>
      </c>
      <c r="E129" s="41">
        <f t="shared" si="1"/>
        <v>100</v>
      </c>
    </row>
    <row r="130" spans="1:5" ht="56.25" customHeight="1">
      <c r="A130" s="17" t="s">
        <v>244</v>
      </c>
      <c r="B130" s="13" t="s">
        <v>158</v>
      </c>
      <c r="C130" s="40">
        <v>1095.78</v>
      </c>
      <c r="D130" s="40">
        <v>1095.78</v>
      </c>
      <c r="E130" s="41">
        <f t="shared" si="1"/>
        <v>100</v>
      </c>
    </row>
    <row r="131" spans="1:5" ht="56.25" customHeight="1">
      <c r="A131" s="17" t="s">
        <v>245</v>
      </c>
      <c r="B131" s="13" t="s">
        <v>158</v>
      </c>
      <c r="C131" s="40">
        <v>829.16</v>
      </c>
      <c r="D131" s="47">
        <v>829.05</v>
      </c>
      <c r="E131" s="41">
        <f t="shared" si="1"/>
        <v>100</v>
      </c>
    </row>
    <row r="132" spans="1:5" ht="88.5" customHeight="1">
      <c r="A132" s="17" t="s">
        <v>216</v>
      </c>
      <c r="B132" s="13" t="s">
        <v>137</v>
      </c>
      <c r="C132" s="40">
        <v>1622.8</v>
      </c>
      <c r="D132" s="40">
        <v>1622.8</v>
      </c>
      <c r="E132" s="41">
        <f t="shared" si="1"/>
        <v>100</v>
      </c>
    </row>
    <row r="133" spans="1:5" ht="231.75" customHeight="1">
      <c r="A133" s="17" t="s">
        <v>217</v>
      </c>
      <c r="B133" s="13" t="s">
        <v>112</v>
      </c>
      <c r="C133" s="40">
        <v>1400</v>
      </c>
      <c r="D133" s="47">
        <v>1400</v>
      </c>
      <c r="E133" s="41">
        <f t="shared" si="1"/>
        <v>100</v>
      </c>
    </row>
    <row r="134" spans="1:5" ht="71.25" customHeight="1">
      <c r="A134" s="17" t="s">
        <v>218</v>
      </c>
      <c r="B134" s="13" t="s">
        <v>159</v>
      </c>
      <c r="C134" s="40">
        <v>28423.6</v>
      </c>
      <c r="D134" s="40">
        <v>28423.6</v>
      </c>
      <c r="E134" s="41">
        <f t="shared" si="1"/>
        <v>100</v>
      </c>
    </row>
    <row r="135" spans="1:5" ht="81.75" customHeight="1">
      <c r="A135" s="17" t="s">
        <v>219</v>
      </c>
      <c r="B135" s="13" t="s">
        <v>136</v>
      </c>
      <c r="C135" s="40">
        <v>829</v>
      </c>
      <c r="D135" s="40">
        <v>829</v>
      </c>
      <c r="E135" s="41">
        <f t="shared" si="1"/>
        <v>100</v>
      </c>
    </row>
    <row r="136" spans="1:5" ht="39" customHeight="1">
      <c r="A136" s="17" t="s">
        <v>247</v>
      </c>
      <c r="B136" s="34" t="s">
        <v>246</v>
      </c>
      <c r="C136" s="40">
        <v>325</v>
      </c>
      <c r="D136" s="40">
        <v>325</v>
      </c>
      <c r="E136" s="41">
        <f t="shared" si="1"/>
        <v>100</v>
      </c>
    </row>
    <row r="137" spans="1:5" ht="68.25" customHeight="1">
      <c r="A137" s="17" t="s">
        <v>268</v>
      </c>
      <c r="B137" s="49" t="s">
        <v>254</v>
      </c>
      <c r="C137" s="40">
        <v>300</v>
      </c>
      <c r="D137" s="40">
        <v>300</v>
      </c>
      <c r="E137" s="41">
        <f t="shared" si="1"/>
        <v>100</v>
      </c>
    </row>
    <row r="138" spans="1:5" ht="38.25" customHeight="1">
      <c r="A138" s="17" t="s">
        <v>280</v>
      </c>
      <c r="B138" s="34" t="s">
        <v>263</v>
      </c>
      <c r="C138" s="40">
        <v>2037.97</v>
      </c>
      <c r="D138" s="40">
        <v>2037.97</v>
      </c>
      <c r="E138" s="41">
        <f t="shared" si="1"/>
        <v>100</v>
      </c>
    </row>
    <row r="139" spans="1:5" ht="81" customHeight="1">
      <c r="A139" s="17" t="s">
        <v>220</v>
      </c>
      <c r="B139" s="13" t="s">
        <v>223</v>
      </c>
      <c r="C139" s="40">
        <v>188</v>
      </c>
      <c r="D139" s="40">
        <v>188</v>
      </c>
      <c r="E139" s="41">
        <f t="shared" si="1"/>
        <v>100</v>
      </c>
    </row>
    <row r="140" spans="1:5" ht="108" customHeight="1">
      <c r="A140" s="17" t="s">
        <v>221</v>
      </c>
      <c r="B140" s="13" t="s">
        <v>224</v>
      </c>
      <c r="C140" s="40">
        <v>104272.3</v>
      </c>
      <c r="D140" s="40">
        <v>104272.3</v>
      </c>
      <c r="E140" s="41">
        <f t="shared" si="1"/>
        <v>100</v>
      </c>
    </row>
    <row r="141" spans="1:5" ht="102" customHeight="1">
      <c r="A141" s="17" t="s">
        <v>222</v>
      </c>
      <c r="B141" s="13" t="s">
        <v>225</v>
      </c>
      <c r="C141" s="40">
        <v>52061.9</v>
      </c>
      <c r="D141" s="40">
        <v>52061.9</v>
      </c>
      <c r="E141" s="41">
        <f t="shared" si="1"/>
        <v>100</v>
      </c>
    </row>
    <row r="142" spans="1:5" ht="133.5" customHeight="1">
      <c r="A142" s="17" t="s">
        <v>271</v>
      </c>
      <c r="B142" s="49" t="s">
        <v>269</v>
      </c>
      <c r="C142" s="40">
        <v>29000</v>
      </c>
      <c r="D142" s="40">
        <v>29000</v>
      </c>
      <c r="E142" s="41">
        <f t="shared" si="1"/>
        <v>100</v>
      </c>
    </row>
    <row r="143" spans="1:5" ht="132.75" customHeight="1">
      <c r="A143" s="17" t="s">
        <v>272</v>
      </c>
      <c r="B143" s="49" t="s">
        <v>269</v>
      </c>
      <c r="C143" s="40">
        <v>60000</v>
      </c>
      <c r="D143" s="40">
        <v>60000</v>
      </c>
      <c r="E143" s="41">
        <f t="shared" si="1"/>
        <v>100</v>
      </c>
    </row>
    <row r="144" spans="1:5" ht="55.5" customHeight="1">
      <c r="A144" s="17" t="s">
        <v>273</v>
      </c>
      <c r="B144" s="49" t="s">
        <v>270</v>
      </c>
      <c r="C144" s="40">
        <v>3374.8</v>
      </c>
      <c r="D144" s="40">
        <v>3374.8</v>
      </c>
      <c r="E144" s="41">
        <f t="shared" si="1"/>
        <v>100</v>
      </c>
    </row>
    <row r="145" spans="1:5" ht="32.25" customHeight="1">
      <c r="A145" s="17" t="s">
        <v>281</v>
      </c>
      <c r="B145" s="13" t="s">
        <v>264</v>
      </c>
      <c r="C145" s="40">
        <f>C146</f>
        <v>300</v>
      </c>
      <c r="D145" s="47">
        <f>D146</f>
        <v>309.71</v>
      </c>
      <c r="E145" s="41">
        <f t="shared" si="1"/>
        <v>103.2</v>
      </c>
    </row>
    <row r="146" spans="1:5" ht="32.25" customHeight="1">
      <c r="A146" s="17" t="s">
        <v>282</v>
      </c>
      <c r="B146" s="13" t="s">
        <v>264</v>
      </c>
      <c r="C146" s="40">
        <v>300</v>
      </c>
      <c r="D146" s="47">
        <v>309.71</v>
      </c>
      <c r="E146" s="41">
        <f t="shared" si="1"/>
        <v>103.2</v>
      </c>
    </row>
    <row r="147" spans="1:5" ht="35.25" customHeight="1">
      <c r="A147" s="17" t="s">
        <v>265</v>
      </c>
      <c r="B147" s="13" t="s">
        <v>144</v>
      </c>
      <c r="C147" s="40">
        <f>SUM(C148:C150)</f>
        <v>5936.35</v>
      </c>
      <c r="D147" s="47">
        <f>SUM(D148:D150)</f>
        <v>6003.58</v>
      </c>
      <c r="E147" s="41">
        <f t="shared" si="1"/>
        <v>101.1</v>
      </c>
    </row>
    <row r="148" spans="1:5" ht="47.25">
      <c r="A148" s="17" t="s">
        <v>226</v>
      </c>
      <c r="B148" s="13" t="s">
        <v>145</v>
      </c>
      <c r="C148" s="40">
        <v>42.05</v>
      </c>
      <c r="D148" s="47">
        <v>55.18</v>
      </c>
      <c r="E148" s="41">
        <f t="shared" si="1"/>
        <v>131.2</v>
      </c>
    </row>
    <row r="149" spans="1:5" ht="47.25">
      <c r="A149" s="17" t="s">
        <v>147</v>
      </c>
      <c r="B149" s="13" t="s">
        <v>146</v>
      </c>
      <c r="C149" s="40"/>
      <c r="D149" s="47">
        <v>54.1</v>
      </c>
      <c r="E149" s="41"/>
    </row>
    <row r="150" spans="1:5" ht="48" customHeight="1">
      <c r="A150" s="17" t="s">
        <v>248</v>
      </c>
      <c r="B150" s="13" t="s">
        <v>146</v>
      </c>
      <c r="C150" s="40">
        <v>5894.3</v>
      </c>
      <c r="D150" s="47">
        <v>5894.3</v>
      </c>
      <c r="E150" s="41">
        <f t="shared" si="1"/>
        <v>100</v>
      </c>
    </row>
    <row r="151" spans="1:5" ht="48" customHeight="1">
      <c r="A151" s="17" t="s">
        <v>150</v>
      </c>
      <c r="B151" s="13" t="s">
        <v>148</v>
      </c>
      <c r="C151" s="47">
        <f>SUM(C152:C156)</f>
        <v>-4163.83</v>
      </c>
      <c r="D151" s="47">
        <f>SUM(D152:D156)</f>
        <v>-4163.83</v>
      </c>
      <c r="E151" s="41">
        <f t="shared" si="1"/>
        <v>100</v>
      </c>
    </row>
    <row r="152" spans="1:5" ht="67.5" customHeight="1">
      <c r="A152" s="17" t="s">
        <v>151</v>
      </c>
      <c r="B152" s="13" t="s">
        <v>149</v>
      </c>
      <c r="C152" s="40">
        <v>-1676.76</v>
      </c>
      <c r="D152" s="47">
        <f>C152</f>
        <v>-1676.76</v>
      </c>
      <c r="E152" s="41">
        <f t="shared" si="1"/>
        <v>100</v>
      </c>
    </row>
    <row r="153" spans="1:5" ht="66" customHeight="1">
      <c r="A153" s="17" t="s">
        <v>152</v>
      </c>
      <c r="B153" s="13" t="s">
        <v>149</v>
      </c>
      <c r="C153" s="47">
        <v>-789.78</v>
      </c>
      <c r="D153" s="47">
        <v>-789.78</v>
      </c>
      <c r="E153" s="41">
        <f t="shared" si="1"/>
        <v>100</v>
      </c>
    </row>
    <row r="154" spans="1:5" ht="66.75" customHeight="1">
      <c r="A154" s="17" t="s">
        <v>227</v>
      </c>
      <c r="B154" s="13" t="s">
        <v>149</v>
      </c>
      <c r="C154" s="40">
        <v>-0.06</v>
      </c>
      <c r="D154" s="47">
        <v>-0.06</v>
      </c>
      <c r="E154" s="41">
        <f t="shared" si="1"/>
        <v>100</v>
      </c>
    </row>
    <row r="155" spans="1:5" ht="66" customHeight="1">
      <c r="A155" s="17" t="s">
        <v>153</v>
      </c>
      <c r="B155" s="13" t="s">
        <v>149</v>
      </c>
      <c r="C155" s="47">
        <v>-364.54</v>
      </c>
      <c r="D155" s="47">
        <v>-364.54</v>
      </c>
      <c r="E155" s="41">
        <f t="shared" si="1"/>
        <v>100</v>
      </c>
    </row>
    <row r="156" spans="1:5" ht="69" customHeight="1">
      <c r="A156" s="17" t="s">
        <v>154</v>
      </c>
      <c r="B156" s="13" t="s">
        <v>149</v>
      </c>
      <c r="C156" s="47">
        <v>-1332.69</v>
      </c>
      <c r="D156" s="47">
        <v>-1332.69</v>
      </c>
      <c r="E156" s="41">
        <f t="shared" si="1"/>
        <v>100</v>
      </c>
    </row>
    <row r="157" spans="1:5" s="8" customFormat="1" ht="21.75" customHeight="1">
      <c r="A157" s="52" t="s">
        <v>50</v>
      </c>
      <c r="B157" s="52"/>
      <c r="C157" s="40">
        <f>C8+C53</f>
        <v>3992913.73</v>
      </c>
      <c r="D157" s="47">
        <f>D8+D53</f>
        <v>3968612.44</v>
      </c>
      <c r="E157" s="41">
        <f t="shared" si="1"/>
        <v>99.4</v>
      </c>
    </row>
    <row r="158" spans="1:5" s="8" customFormat="1" ht="15.75">
      <c r="A158" s="5"/>
      <c r="B158" s="5"/>
      <c r="C158" s="42"/>
      <c r="D158" s="42"/>
      <c r="E158" s="43"/>
    </row>
    <row r="159" spans="1:5" s="8" customFormat="1" ht="15.75">
      <c r="A159" s="5"/>
      <c r="B159" s="5"/>
      <c r="C159" s="42"/>
      <c r="D159" s="42"/>
      <c r="E159" s="43"/>
    </row>
    <row r="160" spans="1:5" s="8" customFormat="1" ht="15.75">
      <c r="A160" s="3"/>
      <c r="B160" s="2"/>
      <c r="C160" s="44"/>
      <c r="D160" s="45"/>
      <c r="E160" s="45"/>
    </row>
    <row r="161" spans="2:5" s="8" customFormat="1" ht="15.75">
      <c r="B161" s="2"/>
      <c r="C161" s="44"/>
      <c r="D161" s="45"/>
      <c r="E161" s="45"/>
    </row>
    <row r="162" spans="2:5" s="8" customFormat="1" ht="15.75">
      <c r="B162" s="2"/>
      <c r="C162" s="44"/>
      <c r="D162" s="45"/>
      <c r="E162" s="45"/>
    </row>
    <row r="163" spans="1:5" s="8" customFormat="1" ht="15.75">
      <c r="A163" s="3"/>
      <c r="B163" s="2"/>
      <c r="C163" s="44"/>
      <c r="D163" s="45"/>
      <c r="E163" s="45"/>
    </row>
    <row r="164" spans="1:5" s="8" customFormat="1" ht="15.75">
      <c r="A164" s="3"/>
      <c r="B164" s="2"/>
      <c r="C164" s="44"/>
      <c r="D164" s="45"/>
      <c r="E164" s="45"/>
    </row>
    <row r="165" spans="1:5" s="8" customFormat="1" ht="15.75">
      <c r="A165" s="3"/>
      <c r="B165" s="2"/>
      <c r="C165" s="44"/>
      <c r="D165" s="45"/>
      <c r="E165" s="45"/>
    </row>
    <row r="166" spans="1:5" s="8" customFormat="1" ht="15.75">
      <c r="A166" s="3"/>
      <c r="B166" s="2"/>
      <c r="C166" s="44"/>
      <c r="D166" s="45"/>
      <c r="E166" s="45"/>
    </row>
    <row r="167" spans="1:5" s="8" customFormat="1" ht="15.75">
      <c r="A167" s="3"/>
      <c r="B167" s="2"/>
      <c r="C167" s="44"/>
      <c r="D167" s="45"/>
      <c r="E167" s="45"/>
    </row>
    <row r="168" spans="1:5" s="8" customFormat="1" ht="15.75">
      <c r="A168" s="15"/>
      <c r="B168" s="2"/>
      <c r="C168" s="44"/>
      <c r="D168" s="45"/>
      <c r="E168" s="45"/>
    </row>
    <row r="169" spans="1:5" s="8" customFormat="1" ht="15.75">
      <c r="A169" s="33"/>
      <c r="B169" s="2"/>
      <c r="C169" s="44"/>
      <c r="D169" s="45"/>
      <c r="E169" s="45"/>
    </row>
  </sheetData>
  <sheetProtection formatCells="0" formatColumns="0" formatRows="0" insertColumns="0" insertRows="0" insertHyperlinks="0" deleteColumns="0" deleteRows="0" sort="0" autoFilter="0" pivotTables="0"/>
  <mergeCells count="2">
    <mergeCell ref="A157:B157"/>
    <mergeCell ref="A4:E4"/>
  </mergeCells>
  <printOptions/>
  <pageMargins left="0.7874015748031497" right="0.5905511811023623" top="0.5905511811023623" bottom="0.3937007874015748" header="0.31496062992125984" footer="0"/>
  <pageSetup firstPageNumber="17" useFirstPageNumber="1" fitToHeight="9" horizontalDpi="600" verticalDpi="600" orientation="portrait" paperSize="9" scale="75" r:id="rId1"/>
  <headerFooter alignWithMargins="0">
    <oddHeader>&amp;C&amp;"Times New Roman,обычный"&amp;12&amp;P&amp;10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2016-03-28T05:51:53Z</cp:lastPrinted>
  <dcterms:created xsi:type="dcterms:W3CDTF">2008-12-23T03:53:18Z</dcterms:created>
  <dcterms:modified xsi:type="dcterms:W3CDTF">2016-05-27T03:33:29Z</dcterms:modified>
  <cp:category/>
  <cp:version/>
  <cp:contentType/>
  <cp:contentStatus/>
</cp:coreProperties>
</file>