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3350" windowHeight="10695" activeTab="1"/>
  </bookViews>
  <sheets>
    <sheet name="Визы" sheetId="1" r:id="rId1"/>
    <sheet name="Квартал" sheetId="2" r:id="rId2"/>
    <sheet name="Год" sheetId="3" r:id="rId3"/>
  </sheets>
  <definedNames>
    <definedName name="Z_210B0090_573D_4C14_BB4D_B2C63006657A_.wvu.PrintArea" localSheetId="0" hidden="1">'Визы'!$A$1:$B$36</definedName>
    <definedName name="Z_6F7F2B2F_4324_4976_8A65_77BA0A61269D_.wvu.PrintArea" localSheetId="0" hidden="1">'Визы'!$A$1:$B$88</definedName>
    <definedName name="Z_A13C28EB_AC64_4D61_983B_364D23C66144_.wvu.PrintArea" localSheetId="0" hidden="1">'Визы'!$A$1:$B$35</definedName>
    <definedName name="Z_C77813EF_DB5F_4A3D_AC46_41F35E51795F_.wvu.PrintArea" localSheetId="0" hidden="1">'Визы'!$A$7:$B$35</definedName>
    <definedName name="Z_D55972E9_67B4_4688_A9DB_4AE445FAF453_.wvu.PrintArea" localSheetId="0" hidden="1">'Визы'!$A$1:$B$36</definedName>
    <definedName name="_xlnm.Print_Titles" localSheetId="2">'Год'!$6:$7</definedName>
    <definedName name="_xlnm.Print_Titles" localSheetId="1">'Квартал'!$8:$8</definedName>
    <definedName name="_xlnm.Print_Area" localSheetId="0">'Визы'!$A$1:$B$41</definedName>
    <definedName name="_xlnm.Print_Area" localSheetId="2">'Год'!$F$1:$H$20</definedName>
    <definedName name="_xlnm.Print_Area" localSheetId="1">'Квартал'!$A$1:$AQ$51</definedName>
  </definedNames>
  <calcPr fullCalcOnLoad="1"/>
</workbook>
</file>

<file path=xl/sharedStrings.xml><?xml version="1.0" encoding="utf-8"?>
<sst xmlns="http://schemas.openxmlformats.org/spreadsheetml/2006/main" count="129" uniqueCount="87">
  <si>
    <t>Думы ЗАТО Северск</t>
  </si>
  <si>
    <t>от____________2005 №______</t>
  </si>
  <si>
    <t>(тыс.руб.)</t>
  </si>
  <si>
    <t>№ п/п</t>
  </si>
  <si>
    <t>Получатели бюджетных средств</t>
  </si>
  <si>
    <t>План 2006 года</t>
  </si>
  <si>
    <t>07</t>
  </si>
  <si>
    <t>02</t>
  </si>
  <si>
    <t>ВСЕГО, в том числе:</t>
  </si>
  <si>
    <t xml:space="preserve">Мэр ЗАТО Северск </t>
  </si>
  <si>
    <t>Мэр ЗАТО Северск</t>
  </si>
  <si>
    <t>Н.И.Кузьменко</t>
  </si>
  <si>
    <t>Балацкая О.В.</t>
  </si>
  <si>
    <t>77 23 83</t>
  </si>
  <si>
    <t>Майорова И.И.</t>
  </si>
  <si>
    <t>Шаперова О.Ю.</t>
  </si>
  <si>
    <t>Михайлина Л.Е.</t>
  </si>
  <si>
    <t>Юртаева Н.В.</t>
  </si>
  <si>
    <t>Галева О.Д.</t>
  </si>
  <si>
    <t>Буланкина Н.В.</t>
  </si>
  <si>
    <t>Овчинникова А.Н.</t>
  </si>
  <si>
    <t>Маскаева Л.С.</t>
  </si>
  <si>
    <t>Выборова Л.О.</t>
  </si>
  <si>
    <t>77 38 56</t>
  </si>
  <si>
    <t>Образование</t>
  </si>
  <si>
    <t xml:space="preserve">МУПАТП </t>
  </si>
  <si>
    <t>МОУ ЗАТО Северск ДОД СДЮСШОР гимнастики имени Р.Кузнецова</t>
  </si>
  <si>
    <t>Культура, кинематография и средства массовой информации</t>
  </si>
  <si>
    <t>МУ "СМТ"</t>
  </si>
  <si>
    <t>МУ "СПП" *</t>
  </si>
  <si>
    <t>Мэр ЗАТО Северск                                                                                                            Н.И.Кузьменко</t>
  </si>
  <si>
    <t>Национальная экономика</t>
  </si>
  <si>
    <t>План финансирования на приобретение оборудования                                                           по ЗАТО Северск на 2006 год                                                                                                    за счет остатков субвенции 2005 года из федерального бюджета</t>
  </si>
  <si>
    <t>Примечание: * - закрытие кредиторской задолженности за 2004 год за счет местного бюджета</t>
  </si>
  <si>
    <t>Приложение 10 к решению</t>
  </si>
  <si>
    <t>от____________2006 №______</t>
  </si>
  <si>
    <t>(плюс, минус)</t>
  </si>
  <si>
    <t xml:space="preserve">Национальная безопасность и правоохранительная деятельность </t>
  </si>
  <si>
    <t xml:space="preserve">Управление по делам защиты населения и территорий  от чрезвычайных ситуаций Администрации ЗАТО Северск </t>
  </si>
  <si>
    <t>Приложение 10  к решению</t>
  </si>
  <si>
    <t>Уточн. план 3 квартала</t>
  </si>
  <si>
    <t>Уточн. план 4 квартала</t>
  </si>
  <si>
    <t>МУПАТП *</t>
  </si>
  <si>
    <t>МОУ ЗАТО Северск ДОД СДЮСШОР гимнастики имени Р.Кузнецова *</t>
  </si>
  <si>
    <t>МУ "СМТ" *</t>
  </si>
  <si>
    <t>МУ "СПП"</t>
  </si>
  <si>
    <t>Примечание: * - за счет переходящих остатков субвенции из федерального бюджета</t>
  </si>
  <si>
    <t>МУ "СОШ № 80"</t>
  </si>
  <si>
    <t>Дума ЗАТО Северск</t>
  </si>
  <si>
    <t>Счетная палата ЗАТО Северск</t>
  </si>
  <si>
    <t>Общегосударственные расходы</t>
  </si>
  <si>
    <t>Утв. план                           2 квартала</t>
  </si>
  <si>
    <t>Утв. план                            1 квартала</t>
  </si>
  <si>
    <t>Утв. план                              3 квартала</t>
  </si>
  <si>
    <t>Утв. план                                  4 квартала</t>
  </si>
  <si>
    <t>Утв.план                                     2006 года</t>
  </si>
  <si>
    <t>Уточн. план                                     2006 года</t>
  </si>
  <si>
    <t>Утв. план                            2 квартала</t>
  </si>
  <si>
    <t>Утв. план                                     2006 года</t>
  </si>
  <si>
    <t>МУ "СОШ № 88"</t>
  </si>
  <si>
    <t>Здравоохранение и спорт</t>
  </si>
  <si>
    <t>ФГУЗ ЦМСЧ № 81 ФМБА России</t>
  </si>
  <si>
    <t>_станция скорой медицинской помощи</t>
  </si>
  <si>
    <t>План финансирования на приобретение оборудования по ЗАТО Северск на 2006 год за счет остатков субвенции 2005 года из федерального бюджета, субсидии из областного бюджета и средств местного бюджета</t>
  </si>
  <si>
    <t>МУ "Самусьский центр культуры" **</t>
  </si>
  <si>
    <t xml:space="preserve">                       ** - за счет субсидии из областного бюджета</t>
  </si>
  <si>
    <t>МУ ЗАТО Северск ДОЛ "Восход"</t>
  </si>
  <si>
    <t>Жилищно-коммунальное хозяйство</t>
  </si>
  <si>
    <t>МУ ЦДБ</t>
  </si>
  <si>
    <t>Управление жилищно-коммунального хозяйства, транспорта и связи Администрации ЗАТО Северск - модернизация лифтов в домах жилищного фонда **</t>
  </si>
  <si>
    <t>МУ "Самусьский центр культуры"</t>
  </si>
  <si>
    <t>Социальная политика</t>
  </si>
  <si>
    <t>МУ "Центр жилищных субсидий"</t>
  </si>
  <si>
    <t>Утв. план 2 квартала</t>
  </si>
  <si>
    <t>МОУ ЗАТО Северск ДОД ДМШ им.П.И.Чайковского</t>
  </si>
  <si>
    <t>МОУ ЗАТО Северск ДОД СДЮСШОР им.Л.Егоровой</t>
  </si>
  <si>
    <t>Уточн. план 2 квартала</t>
  </si>
  <si>
    <t>МУ "Орловкая школа"</t>
  </si>
  <si>
    <t>МДОУ "Детский сад № 37"</t>
  </si>
  <si>
    <t>МДОУ "Детский сад № 45"</t>
  </si>
  <si>
    <t>МДОУ "Детский сад № 60"</t>
  </si>
  <si>
    <t>МДОУ "Детский сад № 19"</t>
  </si>
  <si>
    <t>МДОУ "Детский сад № 40"</t>
  </si>
  <si>
    <t>МДОУ "Детский сад № 53"</t>
  </si>
  <si>
    <t xml:space="preserve">Администрация ЗАТО Северск </t>
  </si>
  <si>
    <t>Финансовое управление Администрации ЗАТО Северск</t>
  </si>
  <si>
    <t>МОУ ДОД "Художественная школа"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</si>
</sst>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4"/>
      <name val="Arial"/>
      <family val="0"/>
    </font>
    <font>
      <b/>
      <sz val="14"/>
      <name val="Arial Cyr"/>
      <family val="0"/>
    </font>
    <font>
      <sz val="13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5" fillId="2" borderId="0" xfId="18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/>
    </xf>
    <xf numFmtId="1" fontId="8" fillId="2" borderId="0" xfId="0" applyNumberFormat="1" applyFont="1" applyFill="1" applyAlignment="1">
      <alignment/>
    </xf>
    <xf numFmtId="165" fontId="7" fillId="2" borderId="0" xfId="0" applyNumberFormat="1" applyFont="1" applyFill="1" applyAlignment="1">
      <alignment/>
    </xf>
    <xf numFmtId="165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5" fillId="2" borderId="0" xfId="18" applyNumberFormat="1" applyFont="1" applyFill="1" applyBorder="1" applyAlignment="1" applyProtection="1">
      <alignment horizontal="right" vertical="center"/>
      <protection/>
    </xf>
    <xf numFmtId="165" fontId="11" fillId="2" borderId="0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2" fillId="0" borderId="0" xfId="0" applyFont="1" applyAlignment="1">
      <alignment/>
    </xf>
    <xf numFmtId="164" fontId="5" fillId="0" borderId="1" xfId="0" applyNumberFormat="1" applyFont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165" fontId="12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65" fontId="11" fillId="2" borderId="0" xfId="0" applyNumberFormat="1" applyFont="1" applyFill="1" applyAlignment="1">
      <alignment/>
    </xf>
    <xf numFmtId="164" fontId="5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165" fontId="12" fillId="2" borderId="3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 quotePrefix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0:A88"/>
  <sheetViews>
    <sheetView view="pageBreakPreview" zoomScale="75" zoomScaleSheetLayoutView="75" workbookViewId="0" topLeftCell="A1">
      <selection activeCell="B41" sqref="A1:B41"/>
    </sheetView>
  </sheetViews>
  <sheetFormatPr defaultColWidth="9.00390625" defaultRowHeight="12.75"/>
  <cols>
    <col min="1" max="1" width="9.125" style="18" bestFit="1" customWidth="1"/>
    <col min="2" max="2" width="18.375" style="0" customWidth="1"/>
  </cols>
  <sheetData>
    <row r="30" ht="13.5" customHeight="1"/>
    <row r="33" ht="17.25" customHeight="1"/>
    <row r="36" ht="15.75" customHeight="1"/>
    <row r="37" ht="15.75" customHeight="1"/>
    <row r="38" ht="15.75" customHeight="1"/>
    <row r="39" ht="15.75" customHeight="1"/>
    <row r="40" ht="15.75" customHeight="1">
      <c r="A40" s="18" t="s">
        <v>12</v>
      </c>
    </row>
    <row r="41" ht="15.75" customHeight="1">
      <c r="A41" s="18">
        <v>773859</v>
      </c>
    </row>
    <row r="42" ht="15.75" customHeight="1"/>
    <row r="43" ht="15.75" customHeight="1"/>
    <row r="44" ht="127.5" customHeight="1"/>
    <row r="45" ht="130.5" customHeight="1"/>
    <row r="48" ht="15">
      <c r="A48" s="18" t="s">
        <v>12</v>
      </c>
    </row>
    <row r="49" ht="15">
      <c r="A49" s="18">
        <v>773859</v>
      </c>
    </row>
    <row r="56" ht="15">
      <c r="A56" s="18" t="s">
        <v>14</v>
      </c>
    </row>
    <row r="57" ht="15">
      <c r="A57" s="18">
        <v>773884</v>
      </c>
    </row>
    <row r="59" ht="15">
      <c r="A59" s="18" t="s">
        <v>15</v>
      </c>
    </row>
    <row r="60" ht="15">
      <c r="A60" s="18">
        <v>773887</v>
      </c>
    </row>
    <row r="62" ht="15">
      <c r="A62" s="18" t="s">
        <v>12</v>
      </c>
    </row>
    <row r="63" ht="15">
      <c r="A63" s="18">
        <v>773859</v>
      </c>
    </row>
    <row r="65" ht="15">
      <c r="A65" s="18" t="s">
        <v>16</v>
      </c>
    </row>
    <row r="66" ht="15">
      <c r="A66" s="18">
        <v>773818</v>
      </c>
    </row>
    <row r="68" ht="15">
      <c r="A68" s="18" t="s">
        <v>17</v>
      </c>
    </row>
    <row r="69" ht="15">
      <c r="A69" s="18">
        <v>773886</v>
      </c>
    </row>
    <row r="71" ht="15">
      <c r="A71" s="18" t="s">
        <v>18</v>
      </c>
    </row>
    <row r="72" ht="15">
      <c r="A72" s="18">
        <v>773857</v>
      </c>
    </row>
    <row r="74" ht="15">
      <c r="A74" s="18" t="s">
        <v>17</v>
      </c>
    </row>
    <row r="75" ht="15">
      <c r="A75" s="18">
        <v>773886</v>
      </c>
    </row>
    <row r="77" ht="15">
      <c r="A77" s="18" t="s">
        <v>19</v>
      </c>
    </row>
    <row r="78" ht="15">
      <c r="A78" s="18">
        <v>773883</v>
      </c>
    </row>
    <row r="80" ht="15">
      <c r="A80" s="18" t="s">
        <v>20</v>
      </c>
    </row>
    <row r="81" ht="15">
      <c r="A81" s="18">
        <v>773925</v>
      </c>
    </row>
    <row r="84" ht="15">
      <c r="A84" s="18" t="s">
        <v>21</v>
      </c>
    </row>
    <row r="85" ht="15">
      <c r="A85" s="18" t="s">
        <v>13</v>
      </c>
    </row>
    <row r="87" ht="15">
      <c r="A87" s="18" t="s">
        <v>22</v>
      </c>
    </row>
    <row r="88" ht="15">
      <c r="A88" s="18" t="s">
        <v>23</v>
      </c>
    </row>
  </sheetData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75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51"/>
  <sheetViews>
    <sheetView showZeros="0" tabSelected="1" zoomScale="75" zoomScaleNormal="75" zoomScaleSheetLayoutView="100" workbookViewId="0" topLeftCell="A1">
      <pane xSplit="2" ySplit="8" topLeftCell="K43" activePane="bottomRight" state="frozen"/>
      <selection pane="topLeft" activeCell="F1" sqref="F1"/>
      <selection pane="topRight" activeCell="H1" sqref="H1"/>
      <selection pane="bottomLeft" activeCell="F8" sqref="F8"/>
      <selection pane="bottomRight" activeCell="B44" sqref="B44"/>
    </sheetView>
  </sheetViews>
  <sheetFormatPr defaultColWidth="9.00390625" defaultRowHeight="12.75" outlineLevelRow="1" outlineLevelCol="1"/>
  <cols>
    <col min="1" max="1" width="6.125" style="38" customWidth="1"/>
    <col min="2" max="2" width="64.875" style="38" customWidth="1"/>
    <col min="3" max="4" width="15.875" style="38" hidden="1" customWidth="1" outlineLevel="1"/>
    <col min="5" max="5" width="11.875" style="38" hidden="1" customWidth="1" outlineLevel="1" collapsed="1"/>
    <col min="6" max="8" width="11.875" style="38" hidden="1" customWidth="1" outlineLevel="1"/>
    <col min="9" max="9" width="11.875" style="38" hidden="1" customWidth="1" outlineLevel="1" collapsed="1"/>
    <col min="10" max="10" width="11.875" style="38" hidden="1" customWidth="1" outlineLevel="1"/>
    <col min="11" max="11" width="13.125" style="38" customWidth="1" collapsed="1"/>
    <col min="12" max="12" width="11.125" style="38" customWidth="1"/>
    <col min="13" max="14" width="14.125" style="38" customWidth="1"/>
    <col min="15" max="20" width="14.125" style="38" hidden="1" customWidth="1" outlineLevel="1"/>
    <col min="21" max="21" width="14.125" style="38" hidden="1" customWidth="1" outlineLevel="1" collapsed="1"/>
    <col min="22" max="22" width="14.125" style="38" hidden="1" customWidth="1" outlineLevel="1"/>
    <col min="23" max="23" width="11.875" style="38" customWidth="1" collapsed="1"/>
    <col min="24" max="24" width="10.625" style="38" customWidth="1"/>
    <col min="25" max="25" width="11.125" style="38" customWidth="1"/>
    <col min="26" max="29" width="14.125" style="38" hidden="1" customWidth="1" outlineLevel="1"/>
    <col min="30" max="30" width="14.125" style="38" hidden="1" customWidth="1" outlineLevel="1" collapsed="1"/>
    <col min="31" max="31" width="14.125" style="38" hidden="1" customWidth="1" outlineLevel="1"/>
    <col min="32" max="32" width="11.125" style="38" customWidth="1" collapsed="1"/>
    <col min="33" max="33" width="10.125" style="38" customWidth="1"/>
    <col min="34" max="34" width="11.375" style="38" customWidth="1"/>
    <col min="35" max="40" width="14.125" style="38" hidden="1" customWidth="1" outlineLevel="1"/>
    <col min="41" max="41" width="10.875" style="38" customWidth="1" collapsed="1"/>
    <col min="42" max="42" width="10.625" style="38" customWidth="1"/>
    <col min="43" max="43" width="14.125" style="38" customWidth="1"/>
    <col min="44" max="16384" width="9.125" style="38" customWidth="1"/>
  </cols>
  <sheetData>
    <row r="1" spans="36:43" s="26" customFormat="1" ht="18">
      <c r="AJ1" s="27"/>
      <c r="AL1" s="27"/>
      <c r="AM1" s="27"/>
      <c r="AN1" s="27"/>
      <c r="AO1" s="27"/>
      <c r="AP1" s="27"/>
      <c r="AQ1" s="27" t="s">
        <v>39</v>
      </c>
    </row>
    <row r="2" spans="36:43" s="26" customFormat="1" ht="18">
      <c r="AJ2" s="27"/>
      <c r="AL2" s="27"/>
      <c r="AM2" s="27"/>
      <c r="AN2" s="27"/>
      <c r="AO2" s="27"/>
      <c r="AP2" s="27"/>
      <c r="AQ2" s="27" t="s">
        <v>0</v>
      </c>
    </row>
    <row r="3" spans="36:43" s="26" customFormat="1" ht="18">
      <c r="AJ3" s="28"/>
      <c r="AL3" s="28"/>
      <c r="AM3" s="28"/>
      <c r="AN3" s="28"/>
      <c r="AO3" s="28"/>
      <c r="AP3" s="28"/>
      <c r="AQ3" s="28" t="s">
        <v>35</v>
      </c>
    </row>
    <row r="4" spans="36:43" s="26" customFormat="1" ht="12.75" customHeight="1">
      <c r="AJ4" s="27"/>
      <c r="AK4" s="27"/>
      <c r="AL4" s="27"/>
      <c r="AM4" s="27"/>
      <c r="AN4" s="27"/>
      <c r="AO4" s="27"/>
      <c r="AP4" s="27"/>
      <c r="AQ4" s="27"/>
    </row>
    <row r="5" spans="36:43" s="26" customFormat="1" ht="18" hidden="1">
      <c r="AJ5" s="28"/>
      <c r="AK5" s="28" t="s">
        <v>1</v>
      </c>
      <c r="AL5" s="28"/>
      <c r="AM5" s="28"/>
      <c r="AN5" s="28"/>
      <c r="AO5" s="28"/>
      <c r="AP5" s="28"/>
      <c r="AQ5" s="28"/>
    </row>
    <row r="6" spans="2:43" s="26" customFormat="1" ht="36" customHeight="1">
      <c r="B6" s="58" t="s">
        <v>63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J6" s="28"/>
      <c r="AK6" s="28"/>
      <c r="AL6" s="28"/>
      <c r="AM6" s="28"/>
      <c r="AN6" s="28"/>
      <c r="AO6" s="28"/>
      <c r="AP6" s="28"/>
      <c r="AQ6" s="28"/>
    </row>
    <row r="7" spans="36:43" s="26" customFormat="1" ht="16.5" customHeight="1">
      <c r="AJ7" s="29"/>
      <c r="AL7" s="29"/>
      <c r="AM7" s="29"/>
      <c r="AN7" s="29"/>
      <c r="AO7" s="29"/>
      <c r="AP7" s="29"/>
      <c r="AQ7" s="29" t="s">
        <v>2</v>
      </c>
    </row>
    <row r="8" spans="1:43" s="26" customFormat="1" ht="41.25" customHeight="1">
      <c r="A8" s="53" t="s">
        <v>3</v>
      </c>
      <c r="B8" s="52" t="s">
        <v>4</v>
      </c>
      <c r="C8" s="50" t="s">
        <v>55</v>
      </c>
      <c r="D8" s="49" t="s">
        <v>36</v>
      </c>
      <c r="E8" s="49" t="s">
        <v>58</v>
      </c>
      <c r="F8" s="49" t="s">
        <v>36</v>
      </c>
      <c r="G8" s="49" t="s">
        <v>58</v>
      </c>
      <c r="H8" s="49" t="s">
        <v>36</v>
      </c>
      <c r="I8" s="49" t="s">
        <v>58</v>
      </c>
      <c r="J8" s="49" t="s">
        <v>36</v>
      </c>
      <c r="K8" s="49" t="s">
        <v>58</v>
      </c>
      <c r="L8" s="49" t="s">
        <v>36</v>
      </c>
      <c r="M8" s="49" t="s">
        <v>56</v>
      </c>
      <c r="N8" s="50" t="s">
        <v>52</v>
      </c>
      <c r="O8" s="51" t="s">
        <v>51</v>
      </c>
      <c r="P8" s="49" t="s">
        <v>36</v>
      </c>
      <c r="Q8" s="49" t="s">
        <v>57</v>
      </c>
      <c r="R8" s="49" t="s">
        <v>36</v>
      </c>
      <c r="S8" s="49" t="s">
        <v>57</v>
      </c>
      <c r="T8" s="49" t="s">
        <v>36</v>
      </c>
      <c r="U8" s="49" t="s">
        <v>57</v>
      </c>
      <c r="V8" s="49" t="s">
        <v>36</v>
      </c>
      <c r="W8" s="49" t="s">
        <v>73</v>
      </c>
      <c r="X8" s="49" t="s">
        <v>36</v>
      </c>
      <c r="Y8" s="49" t="s">
        <v>76</v>
      </c>
      <c r="Z8" s="50" t="s">
        <v>53</v>
      </c>
      <c r="AA8" s="49" t="s">
        <v>36</v>
      </c>
      <c r="AB8" s="50" t="s">
        <v>53</v>
      </c>
      <c r="AC8" s="49" t="s">
        <v>36</v>
      </c>
      <c r="AD8" s="50" t="s">
        <v>53</v>
      </c>
      <c r="AE8" s="49" t="s">
        <v>36</v>
      </c>
      <c r="AF8" s="50" t="s">
        <v>53</v>
      </c>
      <c r="AG8" s="49" t="s">
        <v>36</v>
      </c>
      <c r="AH8" s="49" t="s">
        <v>40</v>
      </c>
      <c r="AI8" s="50" t="s">
        <v>54</v>
      </c>
      <c r="AJ8" s="49" t="s">
        <v>36</v>
      </c>
      <c r="AK8" s="50" t="s">
        <v>54</v>
      </c>
      <c r="AL8" s="49" t="s">
        <v>36</v>
      </c>
      <c r="AM8" s="50" t="s">
        <v>54</v>
      </c>
      <c r="AN8" s="49" t="s">
        <v>36</v>
      </c>
      <c r="AO8" s="50" t="s">
        <v>54</v>
      </c>
      <c r="AP8" s="49" t="s">
        <v>36</v>
      </c>
      <c r="AQ8" s="49" t="s">
        <v>41</v>
      </c>
    </row>
    <row r="9" spans="1:43" s="33" customFormat="1" ht="24.75" customHeight="1">
      <c r="A9" s="30"/>
      <c r="B9" s="31" t="s">
        <v>8</v>
      </c>
      <c r="C9" s="32">
        <f>C10+C15+C17+C21+C37</f>
        <v>4561.099999999999</v>
      </c>
      <c r="D9" s="32">
        <f aca="true" t="shared" si="0" ref="D9:D18">P9</f>
        <v>209.7</v>
      </c>
      <c r="E9" s="32">
        <f>E10+E15+E17+E21+E37+E43</f>
        <v>4770.799999999999</v>
      </c>
      <c r="F9" s="32">
        <f>F10+F15+F17+F21+F37+F43</f>
        <v>2971.4</v>
      </c>
      <c r="G9" s="32">
        <f>G10+G15+G17+G21+G37+G43</f>
        <v>7742.199999999999</v>
      </c>
      <c r="H9" s="32">
        <f>T9+AC9+AL9</f>
        <v>36</v>
      </c>
      <c r="I9" s="32">
        <f>I10+I15+I17+I21+I37+I43+I19+I46</f>
        <v>7778.199999999999</v>
      </c>
      <c r="J9" s="32">
        <f>J10+J15+J17+J21+J37+J43+J19+J46</f>
        <v>1845.9</v>
      </c>
      <c r="K9" s="32">
        <f>K10+K15+K17+K21+K37+K43+K19+K46</f>
        <v>9624.1</v>
      </c>
      <c r="L9" s="32">
        <f aca="true" t="shared" si="1" ref="L9:L21">AG9+AP9+X9</f>
        <v>810.1500000000001</v>
      </c>
      <c r="M9" s="32">
        <f aca="true" t="shared" si="2" ref="M9:AQ9">M10+M15+M17+M21+M37+M43+M19+M46</f>
        <v>10434.25</v>
      </c>
      <c r="N9" s="32">
        <f t="shared" si="2"/>
        <v>69.10000000000001</v>
      </c>
      <c r="O9" s="32">
        <f t="shared" si="2"/>
        <v>0</v>
      </c>
      <c r="P9" s="32">
        <f t="shared" si="2"/>
        <v>209.7</v>
      </c>
      <c r="Q9" s="32">
        <f t="shared" si="2"/>
        <v>209.7</v>
      </c>
      <c r="R9" s="32">
        <f t="shared" si="2"/>
        <v>5256</v>
      </c>
      <c r="S9" s="32">
        <f t="shared" si="2"/>
        <v>5465.7</v>
      </c>
      <c r="T9" s="32">
        <f t="shared" si="2"/>
        <v>0</v>
      </c>
      <c r="U9" s="32">
        <f t="shared" si="2"/>
        <v>5465.7</v>
      </c>
      <c r="V9" s="32">
        <f t="shared" si="2"/>
        <v>0</v>
      </c>
      <c r="W9" s="32">
        <f t="shared" si="2"/>
        <v>5465.7</v>
      </c>
      <c r="X9" s="32">
        <f t="shared" si="2"/>
        <v>186</v>
      </c>
      <c r="Y9" s="32">
        <f t="shared" si="2"/>
        <v>5651.7</v>
      </c>
      <c r="Z9" s="32">
        <f t="shared" si="2"/>
        <v>0</v>
      </c>
      <c r="AA9" s="32">
        <f t="shared" si="2"/>
        <v>1065.5</v>
      </c>
      <c r="AB9" s="32">
        <f t="shared" si="2"/>
        <v>1065.5</v>
      </c>
      <c r="AC9" s="32">
        <f t="shared" si="2"/>
        <v>36</v>
      </c>
      <c r="AD9" s="32">
        <f t="shared" si="2"/>
        <v>1101.5</v>
      </c>
      <c r="AE9" s="32">
        <f t="shared" si="2"/>
        <v>1845.9</v>
      </c>
      <c r="AF9" s="32">
        <f t="shared" si="2"/>
        <v>2947.4</v>
      </c>
      <c r="AG9" s="32">
        <f t="shared" si="2"/>
        <v>1000.6500000000001</v>
      </c>
      <c r="AH9" s="32">
        <f t="shared" si="2"/>
        <v>3418.05</v>
      </c>
      <c r="AI9" s="32">
        <f t="shared" si="2"/>
        <v>4492</v>
      </c>
      <c r="AJ9" s="32">
        <f t="shared" si="2"/>
        <v>-3350.1</v>
      </c>
      <c r="AK9" s="32">
        <f t="shared" si="2"/>
        <v>1141.9</v>
      </c>
      <c r="AL9" s="32">
        <f t="shared" si="2"/>
        <v>0</v>
      </c>
      <c r="AM9" s="32">
        <f t="shared" si="2"/>
        <v>1141.9</v>
      </c>
      <c r="AN9" s="32">
        <f t="shared" si="2"/>
        <v>0</v>
      </c>
      <c r="AO9" s="32">
        <f t="shared" si="2"/>
        <v>1141.9</v>
      </c>
      <c r="AP9" s="32">
        <f t="shared" si="2"/>
        <v>-376.5</v>
      </c>
      <c r="AQ9" s="32">
        <f t="shared" si="2"/>
        <v>765.4000000000001</v>
      </c>
    </row>
    <row r="10" spans="1:43" s="33" customFormat="1" ht="24.75" customHeight="1">
      <c r="A10" s="30"/>
      <c r="B10" s="31" t="s">
        <v>50</v>
      </c>
      <c r="C10" s="32">
        <f>C11+C12+C13+C14</f>
        <v>0</v>
      </c>
      <c r="D10" s="32">
        <f t="shared" si="0"/>
        <v>0</v>
      </c>
      <c r="E10" s="32">
        <f>E11+E12+E13+E14</f>
        <v>0</v>
      </c>
      <c r="F10" s="32">
        <f aca="true" t="shared" si="3" ref="F10:F18">R10+AA10+AJ10</f>
        <v>300</v>
      </c>
      <c r="G10" s="32">
        <f aca="true" t="shared" si="4" ref="G10:G18">E10+F10</f>
        <v>300</v>
      </c>
      <c r="H10" s="32">
        <f aca="true" t="shared" si="5" ref="H10:H45">T10+AC10+AL10</f>
        <v>0</v>
      </c>
      <c r="I10" s="32">
        <f aca="true" t="shared" si="6" ref="I10:I18">G10+H10</f>
        <v>300</v>
      </c>
      <c r="J10" s="32">
        <f aca="true" t="shared" si="7" ref="J10:J45">V10+AE10+AN10</f>
        <v>0</v>
      </c>
      <c r="K10" s="32">
        <f aca="true" t="shared" si="8" ref="K10:K18">I10+J10</f>
        <v>300</v>
      </c>
      <c r="L10" s="32">
        <f t="shared" si="1"/>
        <v>530</v>
      </c>
      <c r="M10" s="32">
        <f aca="true" t="shared" si="9" ref="M10:M18">K10+L10</f>
        <v>830</v>
      </c>
      <c r="N10" s="32">
        <f>N11+N12+N13+N14</f>
        <v>0</v>
      </c>
      <c r="O10" s="32">
        <f>O11+O12+O13+O14</f>
        <v>0</v>
      </c>
      <c r="P10" s="32">
        <f>P11+P12+P13+P14</f>
        <v>0</v>
      </c>
      <c r="Q10" s="32">
        <f>Q11+Q12+Q13+Q14</f>
        <v>0</v>
      </c>
      <c r="R10" s="32">
        <f aca="true" t="shared" si="10" ref="R10:AO10">R11+R12</f>
        <v>100</v>
      </c>
      <c r="S10" s="32">
        <f t="shared" si="10"/>
        <v>100</v>
      </c>
      <c r="T10" s="32">
        <f t="shared" si="10"/>
        <v>0</v>
      </c>
      <c r="U10" s="32">
        <f t="shared" si="10"/>
        <v>100</v>
      </c>
      <c r="V10" s="32">
        <f t="shared" si="10"/>
        <v>0</v>
      </c>
      <c r="W10" s="32">
        <f t="shared" si="10"/>
        <v>100</v>
      </c>
      <c r="X10" s="32">
        <f>X11+X12</f>
        <v>0</v>
      </c>
      <c r="Y10" s="32">
        <f>Y11+Y12</f>
        <v>100</v>
      </c>
      <c r="Z10" s="32">
        <f>Z11+Z12+Z13+Z14</f>
        <v>0</v>
      </c>
      <c r="AA10" s="32">
        <f t="shared" si="10"/>
        <v>100</v>
      </c>
      <c r="AB10" s="32">
        <f t="shared" si="10"/>
        <v>100</v>
      </c>
      <c r="AC10" s="32">
        <f>AC11+AC12+AC13+AC14</f>
        <v>0</v>
      </c>
      <c r="AD10" s="32">
        <f t="shared" si="10"/>
        <v>100</v>
      </c>
      <c r="AE10" s="32">
        <f>AE11+AE12+AE13+AE14</f>
        <v>0</v>
      </c>
      <c r="AF10" s="32">
        <f t="shared" si="10"/>
        <v>100</v>
      </c>
      <c r="AG10" s="32">
        <f>AG11+AG12+AG13+AG14</f>
        <v>530</v>
      </c>
      <c r="AH10" s="32">
        <f>AH11+AH12</f>
        <v>100</v>
      </c>
      <c r="AI10" s="32">
        <f>AI11+AI12+AI13+AI14</f>
        <v>0</v>
      </c>
      <c r="AJ10" s="32">
        <f t="shared" si="10"/>
        <v>100</v>
      </c>
      <c r="AK10" s="32">
        <f t="shared" si="10"/>
        <v>100</v>
      </c>
      <c r="AL10" s="32">
        <f t="shared" si="10"/>
        <v>0</v>
      </c>
      <c r="AM10" s="32">
        <f t="shared" si="10"/>
        <v>100</v>
      </c>
      <c r="AN10" s="32">
        <f t="shared" si="10"/>
        <v>0</v>
      </c>
      <c r="AO10" s="32">
        <f t="shared" si="10"/>
        <v>100</v>
      </c>
      <c r="AP10" s="32">
        <f>AP11+AP12</f>
        <v>0</v>
      </c>
      <c r="AQ10" s="32">
        <f>AQ11+AQ12</f>
        <v>100</v>
      </c>
    </row>
    <row r="11" spans="1:43" s="43" customFormat="1" ht="24.75" customHeight="1" hidden="1" outlineLevel="1">
      <c r="A11" s="35"/>
      <c r="B11" s="34" t="s">
        <v>48</v>
      </c>
      <c r="C11" s="32"/>
      <c r="D11" s="36">
        <f t="shared" si="0"/>
        <v>0</v>
      </c>
      <c r="E11" s="36">
        <f aca="true" t="shared" si="11" ref="E11:E16">C11+D11</f>
        <v>0</v>
      </c>
      <c r="F11" s="36">
        <f t="shared" si="3"/>
        <v>0</v>
      </c>
      <c r="G11" s="36">
        <f t="shared" si="4"/>
        <v>0</v>
      </c>
      <c r="H11" s="36">
        <f t="shared" si="5"/>
        <v>0</v>
      </c>
      <c r="I11" s="36">
        <f t="shared" si="6"/>
        <v>0</v>
      </c>
      <c r="J11" s="36">
        <f t="shared" si="7"/>
        <v>0</v>
      </c>
      <c r="K11" s="36">
        <f t="shared" si="8"/>
        <v>0</v>
      </c>
      <c r="L11" s="36">
        <f t="shared" si="1"/>
        <v>0</v>
      </c>
      <c r="M11" s="36">
        <f t="shared" si="9"/>
        <v>0</v>
      </c>
      <c r="N11" s="32"/>
      <c r="O11" s="32"/>
      <c r="P11" s="36"/>
      <c r="Q11" s="36">
        <f aca="true" t="shared" si="12" ref="Q11:Q18">O11+P11</f>
        <v>0</v>
      </c>
      <c r="R11" s="36"/>
      <c r="S11" s="36">
        <f aca="true" t="shared" si="13" ref="S11:Y11">Q11+R11</f>
        <v>0</v>
      </c>
      <c r="T11" s="36">
        <f t="shared" si="13"/>
        <v>0</v>
      </c>
      <c r="U11" s="36">
        <f t="shared" si="13"/>
        <v>0</v>
      </c>
      <c r="V11" s="36">
        <f t="shared" si="13"/>
        <v>0</v>
      </c>
      <c r="W11" s="36">
        <f t="shared" si="13"/>
        <v>0</v>
      </c>
      <c r="X11" s="36">
        <f t="shared" si="13"/>
        <v>0</v>
      </c>
      <c r="Y11" s="36">
        <f t="shared" si="13"/>
        <v>0</v>
      </c>
      <c r="Z11" s="32"/>
      <c r="AA11" s="36"/>
      <c r="AB11" s="36">
        <f aca="true" t="shared" si="14" ref="AB11:AH11">Z11+AA11</f>
        <v>0</v>
      </c>
      <c r="AC11" s="36">
        <f t="shared" si="14"/>
        <v>0</v>
      </c>
      <c r="AD11" s="36">
        <f t="shared" si="14"/>
        <v>0</v>
      </c>
      <c r="AE11" s="36">
        <f t="shared" si="14"/>
        <v>0</v>
      </c>
      <c r="AF11" s="36">
        <f t="shared" si="14"/>
        <v>0</v>
      </c>
      <c r="AG11" s="36">
        <f t="shared" si="14"/>
        <v>0</v>
      </c>
      <c r="AH11" s="36">
        <f t="shared" si="14"/>
        <v>0</v>
      </c>
      <c r="AI11" s="32"/>
      <c r="AJ11" s="36"/>
      <c r="AK11" s="36">
        <f aca="true" t="shared" si="15" ref="AK11:AQ11">AI11+AJ11</f>
        <v>0</v>
      </c>
      <c r="AL11" s="36">
        <f t="shared" si="15"/>
        <v>0</v>
      </c>
      <c r="AM11" s="36">
        <f t="shared" si="15"/>
        <v>0</v>
      </c>
      <c r="AN11" s="36">
        <f t="shared" si="15"/>
        <v>0</v>
      </c>
      <c r="AO11" s="36">
        <f t="shared" si="15"/>
        <v>0</v>
      </c>
      <c r="AP11" s="36">
        <f t="shared" si="15"/>
        <v>0</v>
      </c>
      <c r="AQ11" s="36">
        <f t="shared" si="15"/>
        <v>0</v>
      </c>
    </row>
    <row r="12" spans="1:43" s="43" customFormat="1" ht="24.75" customHeight="1" collapsed="1">
      <c r="A12" s="35">
        <v>1</v>
      </c>
      <c r="B12" s="34" t="s">
        <v>49</v>
      </c>
      <c r="C12" s="32"/>
      <c r="D12" s="36">
        <f t="shared" si="0"/>
        <v>0</v>
      </c>
      <c r="E12" s="36">
        <f t="shared" si="11"/>
        <v>0</v>
      </c>
      <c r="F12" s="36">
        <f t="shared" si="3"/>
        <v>300</v>
      </c>
      <c r="G12" s="36">
        <f t="shared" si="4"/>
        <v>300</v>
      </c>
      <c r="H12" s="36">
        <f t="shared" si="5"/>
        <v>0</v>
      </c>
      <c r="I12" s="36">
        <f t="shared" si="6"/>
        <v>300</v>
      </c>
      <c r="J12" s="36">
        <f t="shared" si="7"/>
        <v>0</v>
      </c>
      <c r="K12" s="36">
        <f t="shared" si="8"/>
        <v>300</v>
      </c>
      <c r="L12" s="36">
        <f t="shared" si="1"/>
        <v>0</v>
      </c>
      <c r="M12" s="36">
        <f t="shared" si="9"/>
        <v>300</v>
      </c>
      <c r="N12" s="32"/>
      <c r="O12" s="32"/>
      <c r="P12" s="36"/>
      <c r="Q12" s="36">
        <f t="shared" si="12"/>
        <v>0</v>
      </c>
      <c r="R12" s="36">
        <v>100</v>
      </c>
      <c r="S12" s="36">
        <f aca="true" t="shared" si="16" ref="S12:S20">Q12+R12</f>
        <v>100</v>
      </c>
      <c r="T12" s="36"/>
      <c r="U12" s="36">
        <f aca="true" t="shared" si="17" ref="U12:U18">S12+T12</f>
        <v>100</v>
      </c>
      <c r="V12" s="36"/>
      <c r="W12" s="36">
        <f aca="true" t="shared" si="18" ref="W12:W20">U12+V12</f>
        <v>100</v>
      </c>
      <c r="X12" s="36"/>
      <c r="Y12" s="36">
        <f aca="true" t="shared" si="19" ref="Y12:Y20">W12+X12</f>
        <v>100</v>
      </c>
      <c r="Z12" s="32"/>
      <c r="AA12" s="36">
        <v>100</v>
      </c>
      <c r="AB12" s="36">
        <f aca="true" t="shared" si="20" ref="AB12:AB20">Z12+AA12</f>
        <v>100</v>
      </c>
      <c r="AC12" s="36"/>
      <c r="AD12" s="36">
        <f aca="true" t="shared" si="21" ref="AD12:AD20">AB12+AC12</f>
        <v>100</v>
      </c>
      <c r="AE12" s="36"/>
      <c r="AF12" s="36">
        <f aca="true" t="shared" si="22" ref="AF12:AF20">AD12+AE12</f>
        <v>100</v>
      </c>
      <c r="AG12" s="36"/>
      <c r="AH12" s="36">
        <f aca="true" t="shared" si="23" ref="AH12:AH20">AF12+AG12</f>
        <v>100</v>
      </c>
      <c r="AI12" s="32"/>
      <c r="AJ12" s="36">
        <v>100</v>
      </c>
      <c r="AK12" s="36">
        <f aca="true" t="shared" si="24" ref="AK12:AK20">AI12+AJ12</f>
        <v>100</v>
      </c>
      <c r="AL12" s="36"/>
      <c r="AM12" s="36">
        <f aca="true" t="shared" si="25" ref="AM12:AM20">AK12+AL12</f>
        <v>100</v>
      </c>
      <c r="AN12" s="36"/>
      <c r="AO12" s="36">
        <f aca="true" t="shared" si="26" ref="AO12:AO20">AM12+AN12</f>
        <v>100</v>
      </c>
      <c r="AP12" s="36"/>
      <c r="AQ12" s="36">
        <f aca="true" t="shared" si="27" ref="AQ12:AQ47">AO12+AP12</f>
        <v>100</v>
      </c>
    </row>
    <row r="13" spans="1:43" s="43" customFormat="1" ht="24.75" customHeight="1">
      <c r="A13" s="35">
        <v>2</v>
      </c>
      <c r="B13" s="12" t="s">
        <v>84</v>
      </c>
      <c r="C13" s="32"/>
      <c r="D13" s="36"/>
      <c r="E13" s="36">
        <f t="shared" si="11"/>
        <v>0</v>
      </c>
      <c r="F13" s="36">
        <f t="shared" si="3"/>
        <v>0</v>
      </c>
      <c r="G13" s="36">
        <f t="shared" si="4"/>
        <v>0</v>
      </c>
      <c r="H13" s="36">
        <f t="shared" si="5"/>
        <v>0</v>
      </c>
      <c r="I13" s="36">
        <f t="shared" si="6"/>
        <v>0</v>
      </c>
      <c r="J13" s="36"/>
      <c r="K13" s="36">
        <f t="shared" si="8"/>
        <v>0</v>
      </c>
      <c r="L13" s="36">
        <f t="shared" si="1"/>
        <v>350</v>
      </c>
      <c r="M13" s="36">
        <f t="shared" si="9"/>
        <v>350</v>
      </c>
      <c r="N13" s="32"/>
      <c r="O13" s="32"/>
      <c r="P13" s="36"/>
      <c r="Q13" s="36"/>
      <c r="R13" s="36"/>
      <c r="S13" s="36">
        <f t="shared" si="16"/>
        <v>0</v>
      </c>
      <c r="T13" s="36"/>
      <c r="U13" s="36">
        <f t="shared" si="17"/>
        <v>0</v>
      </c>
      <c r="V13" s="36"/>
      <c r="W13" s="36">
        <f t="shared" si="18"/>
        <v>0</v>
      </c>
      <c r="X13" s="36"/>
      <c r="Y13" s="36">
        <f t="shared" si="19"/>
        <v>0</v>
      </c>
      <c r="Z13" s="32"/>
      <c r="AA13" s="36"/>
      <c r="AB13" s="36">
        <f t="shared" si="20"/>
        <v>0</v>
      </c>
      <c r="AC13" s="36"/>
      <c r="AD13" s="36">
        <f t="shared" si="21"/>
        <v>0</v>
      </c>
      <c r="AE13" s="36"/>
      <c r="AF13" s="36"/>
      <c r="AG13" s="36">
        <v>350</v>
      </c>
      <c r="AH13" s="36">
        <f t="shared" si="23"/>
        <v>350</v>
      </c>
      <c r="AI13" s="32"/>
      <c r="AJ13" s="36"/>
      <c r="AK13" s="36"/>
      <c r="AL13" s="36"/>
      <c r="AM13" s="36"/>
      <c r="AN13" s="36"/>
      <c r="AO13" s="36"/>
      <c r="AP13" s="36"/>
      <c r="AQ13" s="36">
        <f t="shared" si="27"/>
        <v>0</v>
      </c>
    </row>
    <row r="14" spans="1:43" s="43" customFormat="1" ht="38.25" customHeight="1">
      <c r="A14" s="35">
        <v>3</v>
      </c>
      <c r="B14" s="12" t="s">
        <v>85</v>
      </c>
      <c r="C14" s="32"/>
      <c r="D14" s="36"/>
      <c r="E14" s="36">
        <f t="shared" si="11"/>
        <v>0</v>
      </c>
      <c r="F14" s="36">
        <f t="shared" si="3"/>
        <v>0</v>
      </c>
      <c r="G14" s="36">
        <f t="shared" si="4"/>
        <v>0</v>
      </c>
      <c r="H14" s="36">
        <f t="shared" si="5"/>
        <v>0</v>
      </c>
      <c r="I14" s="36">
        <f t="shared" si="6"/>
        <v>0</v>
      </c>
      <c r="J14" s="36"/>
      <c r="K14" s="36">
        <f t="shared" si="8"/>
        <v>0</v>
      </c>
      <c r="L14" s="36">
        <f t="shared" si="1"/>
        <v>180</v>
      </c>
      <c r="M14" s="36">
        <f t="shared" si="9"/>
        <v>180</v>
      </c>
      <c r="N14" s="32"/>
      <c r="O14" s="32"/>
      <c r="P14" s="36"/>
      <c r="Q14" s="36"/>
      <c r="R14" s="36"/>
      <c r="S14" s="36">
        <f t="shared" si="16"/>
        <v>0</v>
      </c>
      <c r="T14" s="36"/>
      <c r="U14" s="36">
        <f t="shared" si="17"/>
        <v>0</v>
      </c>
      <c r="V14" s="36"/>
      <c r="W14" s="36">
        <f t="shared" si="18"/>
        <v>0</v>
      </c>
      <c r="X14" s="36"/>
      <c r="Y14" s="36">
        <f t="shared" si="19"/>
        <v>0</v>
      </c>
      <c r="Z14" s="32"/>
      <c r="AA14" s="36"/>
      <c r="AB14" s="36">
        <f t="shared" si="20"/>
        <v>0</v>
      </c>
      <c r="AC14" s="36"/>
      <c r="AD14" s="36">
        <f t="shared" si="21"/>
        <v>0</v>
      </c>
      <c r="AE14" s="36"/>
      <c r="AF14" s="36"/>
      <c r="AG14" s="36">
        <v>180</v>
      </c>
      <c r="AH14" s="36">
        <f t="shared" si="23"/>
        <v>180</v>
      </c>
      <c r="AI14" s="32"/>
      <c r="AJ14" s="36"/>
      <c r="AK14" s="36"/>
      <c r="AL14" s="36"/>
      <c r="AM14" s="36"/>
      <c r="AN14" s="36"/>
      <c r="AO14" s="36"/>
      <c r="AP14" s="36"/>
      <c r="AQ14" s="36">
        <f t="shared" si="27"/>
        <v>0</v>
      </c>
    </row>
    <row r="15" spans="1:43" s="33" customFormat="1" ht="34.5" customHeight="1">
      <c r="A15" s="30"/>
      <c r="B15" s="31" t="s">
        <v>37</v>
      </c>
      <c r="C15" s="32">
        <f>C16</f>
        <v>0</v>
      </c>
      <c r="D15" s="32">
        <f t="shared" si="0"/>
        <v>0</v>
      </c>
      <c r="E15" s="32">
        <f t="shared" si="11"/>
        <v>0</v>
      </c>
      <c r="F15" s="32">
        <f t="shared" si="3"/>
        <v>12</v>
      </c>
      <c r="G15" s="32">
        <f t="shared" si="4"/>
        <v>12</v>
      </c>
      <c r="H15" s="32">
        <f t="shared" si="5"/>
        <v>0</v>
      </c>
      <c r="I15" s="32">
        <f t="shared" si="6"/>
        <v>12</v>
      </c>
      <c r="J15" s="32">
        <f t="shared" si="7"/>
        <v>0</v>
      </c>
      <c r="K15" s="32">
        <f t="shared" si="8"/>
        <v>12</v>
      </c>
      <c r="L15" s="32">
        <f t="shared" si="1"/>
        <v>0</v>
      </c>
      <c r="M15" s="32">
        <f t="shared" si="9"/>
        <v>12</v>
      </c>
      <c r="N15" s="32">
        <f>N16</f>
        <v>0</v>
      </c>
      <c r="O15" s="32">
        <f>O16</f>
        <v>0</v>
      </c>
      <c r="P15" s="32">
        <f>P16</f>
        <v>0</v>
      </c>
      <c r="Q15" s="32">
        <f t="shared" si="12"/>
        <v>0</v>
      </c>
      <c r="R15" s="32">
        <f>R16</f>
        <v>4</v>
      </c>
      <c r="S15" s="32">
        <f t="shared" si="16"/>
        <v>4</v>
      </c>
      <c r="T15" s="32">
        <f>T16</f>
        <v>0</v>
      </c>
      <c r="U15" s="32">
        <f t="shared" si="17"/>
        <v>4</v>
      </c>
      <c r="V15" s="32">
        <f>V16</f>
        <v>0</v>
      </c>
      <c r="W15" s="32">
        <f t="shared" si="18"/>
        <v>4</v>
      </c>
      <c r="X15" s="32">
        <f>X16</f>
        <v>0</v>
      </c>
      <c r="Y15" s="32">
        <f t="shared" si="19"/>
        <v>4</v>
      </c>
      <c r="Z15" s="32">
        <f>Z16</f>
        <v>0</v>
      </c>
      <c r="AA15" s="32">
        <f>AA16</f>
        <v>4</v>
      </c>
      <c r="AB15" s="32">
        <f t="shared" si="20"/>
        <v>4</v>
      </c>
      <c r="AC15" s="32">
        <f>AC16</f>
        <v>0</v>
      </c>
      <c r="AD15" s="32">
        <f t="shared" si="21"/>
        <v>4</v>
      </c>
      <c r="AE15" s="32">
        <f>AE16</f>
        <v>0</v>
      </c>
      <c r="AF15" s="32">
        <f t="shared" si="22"/>
        <v>4</v>
      </c>
      <c r="AG15" s="32">
        <f>AG16</f>
        <v>0</v>
      </c>
      <c r="AH15" s="32">
        <f t="shared" si="23"/>
        <v>4</v>
      </c>
      <c r="AI15" s="32">
        <f>AI16</f>
        <v>0</v>
      </c>
      <c r="AJ15" s="32">
        <f>AJ16</f>
        <v>4</v>
      </c>
      <c r="AK15" s="32">
        <f t="shared" si="24"/>
        <v>4</v>
      </c>
      <c r="AL15" s="32">
        <f>AL16</f>
        <v>0</v>
      </c>
      <c r="AM15" s="32">
        <f t="shared" si="25"/>
        <v>4</v>
      </c>
      <c r="AN15" s="32">
        <f>AN16</f>
        <v>0</v>
      </c>
      <c r="AO15" s="32">
        <f t="shared" si="26"/>
        <v>4</v>
      </c>
      <c r="AP15" s="32">
        <f>AP16</f>
        <v>0</v>
      </c>
      <c r="AQ15" s="32">
        <f t="shared" si="27"/>
        <v>4</v>
      </c>
    </row>
    <row r="16" spans="1:43" s="33" customFormat="1" ht="54.75" customHeight="1">
      <c r="A16" s="35">
        <v>2</v>
      </c>
      <c r="B16" s="34" t="s">
        <v>38</v>
      </c>
      <c r="C16" s="32"/>
      <c r="D16" s="36">
        <f t="shared" si="0"/>
        <v>0</v>
      </c>
      <c r="E16" s="36">
        <f t="shared" si="11"/>
        <v>0</v>
      </c>
      <c r="F16" s="36">
        <f t="shared" si="3"/>
        <v>12</v>
      </c>
      <c r="G16" s="36">
        <f t="shared" si="4"/>
        <v>12</v>
      </c>
      <c r="H16" s="36">
        <f t="shared" si="5"/>
        <v>0</v>
      </c>
      <c r="I16" s="36">
        <f t="shared" si="6"/>
        <v>12</v>
      </c>
      <c r="J16" s="36">
        <f t="shared" si="7"/>
        <v>0</v>
      </c>
      <c r="K16" s="36">
        <f t="shared" si="8"/>
        <v>12</v>
      </c>
      <c r="L16" s="36">
        <f t="shared" si="1"/>
        <v>0</v>
      </c>
      <c r="M16" s="36">
        <f t="shared" si="9"/>
        <v>12</v>
      </c>
      <c r="N16" s="32"/>
      <c r="O16" s="32"/>
      <c r="P16" s="36"/>
      <c r="Q16" s="36">
        <f t="shared" si="12"/>
        <v>0</v>
      </c>
      <c r="R16" s="36">
        <v>4</v>
      </c>
      <c r="S16" s="36">
        <f t="shared" si="16"/>
        <v>4</v>
      </c>
      <c r="T16" s="36"/>
      <c r="U16" s="36">
        <f t="shared" si="17"/>
        <v>4</v>
      </c>
      <c r="V16" s="36"/>
      <c r="W16" s="36">
        <f t="shared" si="18"/>
        <v>4</v>
      </c>
      <c r="X16" s="36"/>
      <c r="Y16" s="36">
        <f t="shared" si="19"/>
        <v>4</v>
      </c>
      <c r="Z16" s="32"/>
      <c r="AA16" s="36">
        <v>4</v>
      </c>
      <c r="AB16" s="36">
        <f t="shared" si="20"/>
        <v>4</v>
      </c>
      <c r="AC16" s="36"/>
      <c r="AD16" s="36">
        <f t="shared" si="21"/>
        <v>4</v>
      </c>
      <c r="AE16" s="36"/>
      <c r="AF16" s="36">
        <f t="shared" si="22"/>
        <v>4</v>
      </c>
      <c r="AG16" s="36"/>
      <c r="AH16" s="36">
        <f t="shared" si="23"/>
        <v>4</v>
      </c>
      <c r="AI16" s="32"/>
      <c r="AJ16" s="36">
        <v>4</v>
      </c>
      <c r="AK16" s="36">
        <f t="shared" si="24"/>
        <v>4</v>
      </c>
      <c r="AL16" s="36"/>
      <c r="AM16" s="36">
        <f t="shared" si="25"/>
        <v>4</v>
      </c>
      <c r="AN16" s="36"/>
      <c r="AO16" s="36">
        <f t="shared" si="26"/>
        <v>4</v>
      </c>
      <c r="AP16" s="36"/>
      <c r="AQ16" s="36">
        <f t="shared" si="27"/>
        <v>4</v>
      </c>
    </row>
    <row r="17" spans="1:43" s="33" customFormat="1" ht="24.75" customHeight="1">
      <c r="A17" s="30"/>
      <c r="B17" s="31" t="s">
        <v>31</v>
      </c>
      <c r="C17" s="32">
        <f>C18</f>
        <v>4492</v>
      </c>
      <c r="D17" s="32">
        <f t="shared" si="0"/>
        <v>0</v>
      </c>
      <c r="E17" s="32">
        <f>E18</f>
        <v>4492</v>
      </c>
      <c r="F17" s="32">
        <f t="shared" si="3"/>
        <v>0</v>
      </c>
      <c r="G17" s="32">
        <f t="shared" si="4"/>
        <v>4492</v>
      </c>
      <c r="H17" s="32">
        <f t="shared" si="5"/>
        <v>0</v>
      </c>
      <c r="I17" s="32">
        <f t="shared" si="6"/>
        <v>4492</v>
      </c>
      <c r="J17" s="32">
        <f t="shared" si="7"/>
        <v>0</v>
      </c>
      <c r="K17" s="32">
        <f t="shared" si="8"/>
        <v>4492</v>
      </c>
      <c r="L17" s="32">
        <f t="shared" si="1"/>
        <v>0</v>
      </c>
      <c r="M17" s="32">
        <f t="shared" si="9"/>
        <v>4492</v>
      </c>
      <c r="N17" s="32">
        <f>N18</f>
        <v>0</v>
      </c>
      <c r="O17" s="32">
        <f>O18</f>
        <v>0</v>
      </c>
      <c r="P17" s="32">
        <f>P18</f>
        <v>0</v>
      </c>
      <c r="Q17" s="32">
        <f t="shared" si="12"/>
        <v>0</v>
      </c>
      <c r="R17" s="32">
        <f>R18</f>
        <v>4492</v>
      </c>
      <c r="S17" s="32">
        <f t="shared" si="16"/>
        <v>4492</v>
      </c>
      <c r="T17" s="32">
        <f>T18</f>
        <v>0</v>
      </c>
      <c r="U17" s="32">
        <f t="shared" si="17"/>
        <v>4492</v>
      </c>
      <c r="V17" s="32">
        <f>V18</f>
        <v>0</v>
      </c>
      <c r="W17" s="32">
        <f t="shared" si="18"/>
        <v>4492</v>
      </c>
      <c r="X17" s="32">
        <f>X18</f>
        <v>0</v>
      </c>
      <c r="Y17" s="32">
        <f t="shared" si="19"/>
        <v>4492</v>
      </c>
      <c r="Z17" s="32">
        <f>Z18</f>
        <v>0</v>
      </c>
      <c r="AA17" s="32">
        <f>AA18</f>
        <v>0</v>
      </c>
      <c r="AB17" s="32">
        <f t="shared" si="20"/>
        <v>0</v>
      </c>
      <c r="AC17" s="32">
        <f>AC18</f>
        <v>0</v>
      </c>
      <c r="AD17" s="32">
        <f t="shared" si="21"/>
        <v>0</v>
      </c>
      <c r="AE17" s="32">
        <f>AE18</f>
        <v>0</v>
      </c>
      <c r="AF17" s="32">
        <f t="shared" si="22"/>
        <v>0</v>
      </c>
      <c r="AG17" s="32">
        <f>AG18</f>
        <v>0</v>
      </c>
      <c r="AH17" s="32">
        <f t="shared" si="23"/>
        <v>0</v>
      </c>
      <c r="AI17" s="32">
        <f>AI18</f>
        <v>4492</v>
      </c>
      <c r="AJ17" s="32">
        <v>-4492</v>
      </c>
      <c r="AK17" s="32">
        <f t="shared" si="24"/>
        <v>0</v>
      </c>
      <c r="AL17" s="32">
        <f>AL18</f>
        <v>0</v>
      </c>
      <c r="AM17" s="32">
        <f t="shared" si="25"/>
        <v>0</v>
      </c>
      <c r="AN17" s="32">
        <f>AN18</f>
        <v>0</v>
      </c>
      <c r="AO17" s="32">
        <f t="shared" si="26"/>
        <v>0</v>
      </c>
      <c r="AP17" s="32">
        <f>AP18</f>
        <v>0</v>
      </c>
      <c r="AQ17" s="32">
        <f t="shared" si="27"/>
        <v>0</v>
      </c>
    </row>
    <row r="18" spans="1:43" s="33" customFormat="1" ht="24.75" customHeight="1">
      <c r="A18" s="35">
        <v>3</v>
      </c>
      <c r="B18" s="34" t="s">
        <v>42</v>
      </c>
      <c r="C18" s="36">
        <v>4492</v>
      </c>
      <c r="D18" s="36">
        <f t="shared" si="0"/>
        <v>0</v>
      </c>
      <c r="E18" s="36">
        <f>C18+D18</f>
        <v>4492</v>
      </c>
      <c r="F18" s="36">
        <f t="shared" si="3"/>
        <v>0</v>
      </c>
      <c r="G18" s="36">
        <f t="shared" si="4"/>
        <v>4492</v>
      </c>
      <c r="H18" s="36">
        <f t="shared" si="5"/>
        <v>0</v>
      </c>
      <c r="I18" s="36">
        <f t="shared" si="6"/>
        <v>4492</v>
      </c>
      <c r="J18" s="36">
        <f t="shared" si="7"/>
        <v>0</v>
      </c>
      <c r="K18" s="36">
        <f t="shared" si="8"/>
        <v>4492</v>
      </c>
      <c r="L18" s="36">
        <f t="shared" si="1"/>
        <v>0</v>
      </c>
      <c r="M18" s="36">
        <f t="shared" si="9"/>
        <v>4492</v>
      </c>
      <c r="N18" s="36"/>
      <c r="O18" s="36"/>
      <c r="P18" s="36"/>
      <c r="Q18" s="36">
        <f t="shared" si="12"/>
        <v>0</v>
      </c>
      <c r="R18" s="36">
        <v>4492</v>
      </c>
      <c r="S18" s="36">
        <f t="shared" si="16"/>
        <v>4492</v>
      </c>
      <c r="T18" s="36"/>
      <c r="U18" s="36">
        <f t="shared" si="17"/>
        <v>4492</v>
      </c>
      <c r="V18" s="36"/>
      <c r="W18" s="36">
        <f t="shared" si="18"/>
        <v>4492</v>
      </c>
      <c r="X18" s="36"/>
      <c r="Y18" s="36">
        <f t="shared" si="19"/>
        <v>4492</v>
      </c>
      <c r="Z18" s="36"/>
      <c r="AA18" s="36"/>
      <c r="AB18" s="36">
        <f t="shared" si="20"/>
        <v>0</v>
      </c>
      <c r="AC18" s="36"/>
      <c r="AD18" s="36">
        <f t="shared" si="21"/>
        <v>0</v>
      </c>
      <c r="AE18" s="36"/>
      <c r="AF18" s="36">
        <f t="shared" si="22"/>
        <v>0</v>
      </c>
      <c r="AG18" s="36"/>
      <c r="AH18" s="36">
        <f t="shared" si="23"/>
        <v>0</v>
      </c>
      <c r="AI18" s="37">
        <f>C18-N18-O18-Z18</f>
        <v>4492</v>
      </c>
      <c r="AJ18" s="36">
        <v>-4492</v>
      </c>
      <c r="AK18" s="36">
        <f t="shared" si="24"/>
        <v>0</v>
      </c>
      <c r="AL18" s="36"/>
      <c r="AM18" s="36">
        <f t="shared" si="25"/>
        <v>0</v>
      </c>
      <c r="AN18" s="36"/>
      <c r="AO18" s="36">
        <f t="shared" si="26"/>
        <v>0</v>
      </c>
      <c r="AP18" s="36"/>
      <c r="AQ18" s="36">
        <f t="shared" si="27"/>
        <v>0</v>
      </c>
    </row>
    <row r="19" spans="1:43" s="33" customFormat="1" ht="24.75" customHeight="1">
      <c r="A19" s="35"/>
      <c r="B19" s="21" t="s">
        <v>67</v>
      </c>
      <c r="C19" s="36"/>
      <c r="D19" s="36"/>
      <c r="E19" s="36"/>
      <c r="F19" s="36"/>
      <c r="G19" s="36"/>
      <c r="H19" s="36"/>
      <c r="I19" s="32">
        <f>G19+H19</f>
        <v>0</v>
      </c>
      <c r="J19" s="32">
        <f>V19+AE19+AN19</f>
        <v>1200</v>
      </c>
      <c r="K19" s="32">
        <f>I19+J19</f>
        <v>1200</v>
      </c>
      <c r="L19" s="32">
        <f t="shared" si="1"/>
        <v>0</v>
      </c>
      <c r="M19" s="32">
        <f>K19+L19</f>
        <v>1200</v>
      </c>
      <c r="N19" s="32">
        <f>N20</f>
        <v>0</v>
      </c>
      <c r="O19" s="32">
        <f>O20</f>
        <v>0</v>
      </c>
      <c r="P19" s="32">
        <f>P20</f>
        <v>0</v>
      </c>
      <c r="Q19" s="32">
        <f>O19+P19</f>
        <v>0</v>
      </c>
      <c r="R19" s="32">
        <f>R20</f>
        <v>0</v>
      </c>
      <c r="S19" s="32">
        <f t="shared" si="16"/>
        <v>0</v>
      </c>
      <c r="T19" s="32">
        <f>T20</f>
        <v>0</v>
      </c>
      <c r="U19" s="32"/>
      <c r="V19" s="32">
        <f>V20</f>
        <v>0</v>
      </c>
      <c r="W19" s="32">
        <f t="shared" si="18"/>
        <v>0</v>
      </c>
      <c r="X19" s="32">
        <f>X20</f>
        <v>0</v>
      </c>
      <c r="Y19" s="32">
        <f t="shared" si="19"/>
        <v>0</v>
      </c>
      <c r="Z19" s="32">
        <f>Z20</f>
        <v>0</v>
      </c>
      <c r="AA19" s="32">
        <f>AA20</f>
        <v>0</v>
      </c>
      <c r="AB19" s="32">
        <f t="shared" si="20"/>
        <v>0</v>
      </c>
      <c r="AC19" s="32">
        <f>AC20</f>
        <v>0</v>
      </c>
      <c r="AD19" s="32">
        <f t="shared" si="21"/>
        <v>0</v>
      </c>
      <c r="AE19" s="32">
        <f>AE20</f>
        <v>1200</v>
      </c>
      <c r="AF19" s="32">
        <f t="shared" si="22"/>
        <v>1200</v>
      </c>
      <c r="AG19" s="32">
        <f>AG20</f>
        <v>0</v>
      </c>
      <c r="AH19" s="32">
        <f t="shared" si="23"/>
        <v>1200</v>
      </c>
      <c r="AI19" s="32">
        <f>AI20</f>
        <v>0</v>
      </c>
      <c r="AJ19" s="32"/>
      <c r="AK19" s="32">
        <f t="shared" si="24"/>
        <v>0</v>
      </c>
      <c r="AL19" s="32">
        <f>AL20</f>
        <v>0</v>
      </c>
      <c r="AM19" s="32">
        <f t="shared" si="25"/>
        <v>0</v>
      </c>
      <c r="AN19" s="32">
        <f>AN20</f>
        <v>0</v>
      </c>
      <c r="AO19" s="32">
        <f t="shared" si="26"/>
        <v>0</v>
      </c>
      <c r="AP19" s="32">
        <f>AP20</f>
        <v>0</v>
      </c>
      <c r="AQ19" s="32">
        <f t="shared" si="27"/>
        <v>0</v>
      </c>
    </row>
    <row r="20" spans="1:43" s="33" customFormat="1" ht="73.5" customHeight="1">
      <c r="A20" s="35">
        <v>4</v>
      </c>
      <c r="B20" s="34" t="s">
        <v>69</v>
      </c>
      <c r="C20" s="36"/>
      <c r="D20" s="36"/>
      <c r="E20" s="36"/>
      <c r="F20" s="36"/>
      <c r="G20" s="36"/>
      <c r="H20" s="36"/>
      <c r="I20" s="36">
        <f>G20+H20</f>
        <v>0</v>
      </c>
      <c r="J20" s="36">
        <f>V20+AE20+AN20</f>
        <v>1200</v>
      </c>
      <c r="K20" s="36">
        <f>I20+J20</f>
        <v>1200</v>
      </c>
      <c r="L20" s="36">
        <f t="shared" si="1"/>
        <v>0</v>
      </c>
      <c r="M20" s="36">
        <f>K20+L20</f>
        <v>1200</v>
      </c>
      <c r="N20" s="36"/>
      <c r="O20" s="36"/>
      <c r="P20" s="36"/>
      <c r="Q20" s="36">
        <f>O20+P20</f>
        <v>0</v>
      </c>
      <c r="R20" s="36"/>
      <c r="S20" s="36">
        <f t="shared" si="16"/>
        <v>0</v>
      </c>
      <c r="T20" s="36"/>
      <c r="U20" s="36"/>
      <c r="V20" s="36"/>
      <c r="W20" s="36">
        <f t="shared" si="18"/>
        <v>0</v>
      </c>
      <c r="X20" s="36"/>
      <c r="Y20" s="36">
        <f t="shared" si="19"/>
        <v>0</v>
      </c>
      <c r="Z20" s="36"/>
      <c r="AA20" s="36"/>
      <c r="AB20" s="36">
        <f t="shared" si="20"/>
        <v>0</v>
      </c>
      <c r="AC20" s="36"/>
      <c r="AD20" s="36">
        <f t="shared" si="21"/>
        <v>0</v>
      </c>
      <c r="AE20" s="36">
        <v>1200</v>
      </c>
      <c r="AF20" s="36">
        <f t="shared" si="22"/>
        <v>1200</v>
      </c>
      <c r="AG20" s="36"/>
      <c r="AH20" s="36">
        <f t="shared" si="23"/>
        <v>1200</v>
      </c>
      <c r="AI20" s="37">
        <f>C20-N20-O20-Z20</f>
        <v>0</v>
      </c>
      <c r="AJ20" s="36"/>
      <c r="AK20" s="36">
        <f t="shared" si="24"/>
        <v>0</v>
      </c>
      <c r="AL20" s="36"/>
      <c r="AM20" s="36">
        <f t="shared" si="25"/>
        <v>0</v>
      </c>
      <c r="AN20" s="36"/>
      <c r="AO20" s="36">
        <f t="shared" si="26"/>
        <v>0</v>
      </c>
      <c r="AP20" s="36"/>
      <c r="AQ20" s="36">
        <f t="shared" si="27"/>
        <v>0</v>
      </c>
    </row>
    <row r="21" spans="1:43" s="33" customFormat="1" ht="24.75" customHeight="1">
      <c r="A21" s="30"/>
      <c r="B21" s="31" t="s">
        <v>24</v>
      </c>
      <c r="C21" s="32">
        <f>SUM(C23:C35)</f>
        <v>2.2</v>
      </c>
      <c r="D21" s="32">
        <f>SUM(D23:D35)</f>
        <v>209.7</v>
      </c>
      <c r="E21" s="32">
        <f>SUM(E23:E35)</f>
        <v>211.89999999999998</v>
      </c>
      <c r="F21" s="32">
        <f>SUM(F23:F35)</f>
        <v>60</v>
      </c>
      <c r="G21" s="32">
        <f>SUM(G23:G35)</f>
        <v>271.9</v>
      </c>
      <c r="H21" s="32">
        <f t="shared" si="5"/>
        <v>0</v>
      </c>
      <c r="I21" s="32">
        <f>SUM(I23:I35)</f>
        <v>271.9</v>
      </c>
      <c r="J21" s="32">
        <f t="shared" si="7"/>
        <v>440</v>
      </c>
      <c r="K21" s="32">
        <f>SUM(K22:K36)</f>
        <v>711.9</v>
      </c>
      <c r="L21" s="32">
        <f t="shared" si="1"/>
        <v>788.65</v>
      </c>
      <c r="M21" s="32">
        <f>SUM(M22:M36)</f>
        <v>1500.55</v>
      </c>
      <c r="N21" s="32">
        <f>SUM(N22:N36)</f>
        <v>2.2</v>
      </c>
      <c r="O21" s="32">
        <f aca="true" t="shared" si="28" ref="O21:V21">SUM(O23:O35)</f>
        <v>0</v>
      </c>
      <c r="P21" s="32">
        <f t="shared" si="28"/>
        <v>209.7</v>
      </c>
      <c r="Q21" s="32">
        <f t="shared" si="28"/>
        <v>209.7</v>
      </c>
      <c r="R21" s="32">
        <f t="shared" si="28"/>
        <v>60</v>
      </c>
      <c r="S21" s="32">
        <f t="shared" si="28"/>
        <v>269.7</v>
      </c>
      <c r="T21" s="32">
        <f t="shared" si="28"/>
        <v>0</v>
      </c>
      <c r="U21" s="32">
        <f t="shared" si="28"/>
        <v>269.7</v>
      </c>
      <c r="V21" s="32">
        <f t="shared" si="28"/>
        <v>0</v>
      </c>
      <c r="W21" s="32">
        <f>SUM(W22:W36)</f>
        <v>269.7</v>
      </c>
      <c r="X21" s="32">
        <f>SUM(X22:X36)</f>
        <v>0</v>
      </c>
      <c r="Y21" s="32">
        <f>SUM(Y22:Y36)</f>
        <v>269.7</v>
      </c>
      <c r="Z21" s="32">
        <f aca="true" t="shared" si="29" ref="Z21:AE21">SUM(Z23:Z35)</f>
        <v>0</v>
      </c>
      <c r="AA21" s="32">
        <f t="shared" si="29"/>
        <v>0</v>
      </c>
      <c r="AB21" s="32">
        <f t="shared" si="29"/>
        <v>0</v>
      </c>
      <c r="AC21" s="32">
        <f t="shared" si="29"/>
        <v>0</v>
      </c>
      <c r="AD21" s="32">
        <f t="shared" si="29"/>
        <v>0</v>
      </c>
      <c r="AE21" s="32">
        <f t="shared" si="29"/>
        <v>440</v>
      </c>
      <c r="AF21" s="32">
        <f>SUM(AF22:AF36)</f>
        <v>440</v>
      </c>
      <c r="AG21" s="57">
        <f>SUM(AG22:AG36)</f>
        <v>731.65</v>
      </c>
      <c r="AH21" s="57">
        <f>SUM(AH22:AH36)</f>
        <v>1171.65</v>
      </c>
      <c r="AI21" s="32">
        <f aca="true" t="shared" si="30" ref="AI21:AN21">SUM(AI23:AI35)</f>
        <v>0</v>
      </c>
      <c r="AJ21" s="32">
        <f t="shared" si="30"/>
        <v>0</v>
      </c>
      <c r="AK21" s="32">
        <f t="shared" si="30"/>
        <v>0</v>
      </c>
      <c r="AL21" s="32">
        <f t="shared" si="30"/>
        <v>0</v>
      </c>
      <c r="AM21" s="32">
        <f t="shared" si="30"/>
        <v>0</v>
      </c>
      <c r="AN21" s="32">
        <f t="shared" si="30"/>
        <v>0</v>
      </c>
      <c r="AO21" s="32">
        <f>SUM(AO23:AO23)</f>
        <v>0</v>
      </c>
      <c r="AP21" s="32">
        <f>SUM(AP22:AP36)</f>
        <v>57</v>
      </c>
      <c r="AQ21" s="32">
        <f t="shared" si="27"/>
        <v>57</v>
      </c>
    </row>
    <row r="22" spans="1:43" s="33" customFormat="1" ht="24.75" customHeight="1">
      <c r="A22" s="30">
        <v>5</v>
      </c>
      <c r="B22" s="54" t="s">
        <v>81</v>
      </c>
      <c r="C22" s="32"/>
      <c r="D22" s="32"/>
      <c r="E22" s="32"/>
      <c r="F22" s="32"/>
      <c r="G22" s="32"/>
      <c r="H22" s="32"/>
      <c r="I22" s="32"/>
      <c r="J22" s="32"/>
      <c r="K22" s="32"/>
      <c r="L22" s="36">
        <f aca="true" t="shared" si="31" ref="L22:L27">AG22+AP22+X22</f>
        <v>2.25</v>
      </c>
      <c r="M22" s="36">
        <f aca="true" t="shared" si="32" ref="M22:M27">K22+L22</f>
        <v>2.25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56">
        <v>2.25</v>
      </c>
      <c r="AH22" s="36">
        <f aca="true" t="shared" si="33" ref="AH22:AH36">AF22+AG22</f>
        <v>2.25</v>
      </c>
      <c r="AI22" s="32"/>
      <c r="AJ22" s="32"/>
      <c r="AK22" s="32"/>
      <c r="AL22" s="32"/>
      <c r="AM22" s="32"/>
      <c r="AN22" s="32"/>
      <c r="AO22" s="32"/>
      <c r="AP22" s="32"/>
      <c r="AQ22" s="32"/>
    </row>
    <row r="23" spans="1:43" s="33" customFormat="1" ht="24.75" customHeight="1">
      <c r="A23" s="35">
        <v>6</v>
      </c>
      <c r="B23" s="54" t="s">
        <v>78</v>
      </c>
      <c r="C23" s="32"/>
      <c r="D23" s="32"/>
      <c r="E23" s="32"/>
      <c r="F23" s="32"/>
      <c r="G23" s="32"/>
      <c r="H23" s="32"/>
      <c r="I23" s="32"/>
      <c r="J23" s="32"/>
      <c r="K23" s="32"/>
      <c r="L23" s="36">
        <f t="shared" si="31"/>
        <v>90</v>
      </c>
      <c r="M23" s="36">
        <f t="shared" si="32"/>
        <v>90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55">
        <v>90</v>
      </c>
      <c r="AH23" s="36">
        <f t="shared" si="33"/>
        <v>90</v>
      </c>
      <c r="AI23" s="32"/>
      <c r="AJ23" s="32"/>
      <c r="AK23" s="32"/>
      <c r="AL23" s="32"/>
      <c r="AM23" s="32"/>
      <c r="AN23" s="32"/>
      <c r="AO23" s="32"/>
      <c r="AP23" s="32"/>
      <c r="AQ23" s="32">
        <f t="shared" si="27"/>
        <v>0</v>
      </c>
    </row>
    <row r="24" spans="1:43" s="33" customFormat="1" ht="24.75" customHeight="1">
      <c r="A24" s="35"/>
      <c r="B24" s="54" t="s">
        <v>82</v>
      </c>
      <c r="C24" s="32"/>
      <c r="D24" s="32"/>
      <c r="E24" s="32"/>
      <c r="F24" s="32"/>
      <c r="G24" s="32"/>
      <c r="H24" s="32"/>
      <c r="I24" s="32"/>
      <c r="J24" s="32"/>
      <c r="K24" s="32"/>
      <c r="L24" s="36">
        <f t="shared" si="31"/>
        <v>15</v>
      </c>
      <c r="M24" s="36">
        <f t="shared" si="32"/>
        <v>15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55">
        <v>15</v>
      </c>
      <c r="AH24" s="36">
        <f t="shared" si="33"/>
        <v>15</v>
      </c>
      <c r="AI24" s="32"/>
      <c r="AJ24" s="32"/>
      <c r="AK24" s="32"/>
      <c r="AL24" s="32"/>
      <c r="AM24" s="32"/>
      <c r="AN24" s="32"/>
      <c r="AO24" s="32"/>
      <c r="AP24" s="32"/>
      <c r="AQ24" s="32"/>
    </row>
    <row r="25" spans="1:43" s="33" customFormat="1" ht="24.75" customHeight="1">
      <c r="A25" s="35">
        <f>A23+1</f>
        <v>7</v>
      </c>
      <c r="B25" s="54" t="s">
        <v>79</v>
      </c>
      <c r="C25" s="32"/>
      <c r="D25" s="32"/>
      <c r="E25" s="32"/>
      <c r="F25" s="32"/>
      <c r="G25" s="32"/>
      <c r="H25" s="32"/>
      <c r="I25" s="32"/>
      <c r="J25" s="32"/>
      <c r="K25" s="32"/>
      <c r="L25" s="36">
        <f t="shared" si="31"/>
        <v>17</v>
      </c>
      <c r="M25" s="36">
        <f t="shared" si="32"/>
        <v>17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55">
        <v>17</v>
      </c>
      <c r="AH25" s="36">
        <f t="shared" si="33"/>
        <v>17</v>
      </c>
      <c r="AI25" s="32"/>
      <c r="AJ25" s="32"/>
      <c r="AK25" s="32"/>
      <c r="AL25" s="32"/>
      <c r="AM25" s="32"/>
      <c r="AN25" s="32"/>
      <c r="AO25" s="32"/>
      <c r="AP25" s="32"/>
      <c r="AQ25" s="32">
        <f t="shared" si="27"/>
        <v>0</v>
      </c>
    </row>
    <row r="26" spans="1:43" s="33" customFormat="1" ht="24.75" customHeight="1">
      <c r="A26" s="35"/>
      <c r="B26" s="54" t="s">
        <v>83</v>
      </c>
      <c r="C26" s="32"/>
      <c r="D26" s="32"/>
      <c r="E26" s="32"/>
      <c r="F26" s="32"/>
      <c r="G26" s="32"/>
      <c r="H26" s="32"/>
      <c r="I26" s="32"/>
      <c r="J26" s="32"/>
      <c r="K26" s="32"/>
      <c r="L26" s="36">
        <f t="shared" si="31"/>
        <v>40</v>
      </c>
      <c r="M26" s="36">
        <f t="shared" si="32"/>
        <v>40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55">
        <v>40</v>
      </c>
      <c r="AH26" s="36">
        <f t="shared" si="33"/>
        <v>40</v>
      </c>
      <c r="AI26" s="32"/>
      <c r="AJ26" s="32"/>
      <c r="AK26" s="32"/>
      <c r="AL26" s="32"/>
      <c r="AM26" s="32"/>
      <c r="AN26" s="32"/>
      <c r="AO26" s="32"/>
      <c r="AP26" s="32"/>
      <c r="AQ26" s="32"/>
    </row>
    <row r="27" spans="1:43" s="33" customFormat="1" ht="24.75" customHeight="1">
      <c r="A27" s="35">
        <f>A25+1</f>
        <v>8</v>
      </c>
      <c r="B27" s="54" t="s">
        <v>80</v>
      </c>
      <c r="C27" s="32"/>
      <c r="D27" s="32"/>
      <c r="E27" s="32"/>
      <c r="F27" s="32"/>
      <c r="G27" s="32"/>
      <c r="H27" s="32"/>
      <c r="I27" s="32"/>
      <c r="J27" s="32"/>
      <c r="K27" s="32"/>
      <c r="L27" s="36">
        <f t="shared" si="31"/>
        <v>84</v>
      </c>
      <c r="M27" s="36">
        <f t="shared" si="32"/>
        <v>84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55">
        <f>60+24</f>
        <v>84</v>
      </c>
      <c r="AH27" s="36">
        <f t="shared" si="33"/>
        <v>84</v>
      </c>
      <c r="AI27" s="32"/>
      <c r="AJ27" s="32"/>
      <c r="AK27" s="32"/>
      <c r="AL27" s="32"/>
      <c r="AM27" s="32"/>
      <c r="AN27" s="32"/>
      <c r="AO27" s="32"/>
      <c r="AP27" s="32"/>
      <c r="AQ27" s="32">
        <f t="shared" si="27"/>
        <v>0</v>
      </c>
    </row>
    <row r="28" spans="1:43" s="33" customFormat="1" ht="24.75" customHeight="1">
      <c r="A28" s="35">
        <f aca="true" t="shared" si="34" ref="A28:A35">A27+1</f>
        <v>9</v>
      </c>
      <c r="B28" s="54" t="s">
        <v>77</v>
      </c>
      <c r="C28" s="32"/>
      <c r="D28" s="32"/>
      <c r="E28" s="32"/>
      <c r="F28" s="32"/>
      <c r="G28" s="32"/>
      <c r="H28" s="32"/>
      <c r="I28" s="32"/>
      <c r="J28" s="32"/>
      <c r="K28" s="32"/>
      <c r="L28" s="36">
        <f aca="true" t="shared" si="35" ref="L28:L42">AG28+AP28+X28</f>
        <v>10</v>
      </c>
      <c r="M28" s="36">
        <f aca="true" t="shared" si="36" ref="M28:M35">K28+L28</f>
        <v>10</v>
      </c>
      <c r="N28" s="32"/>
      <c r="O28" s="32"/>
      <c r="P28" s="32"/>
      <c r="Q28" s="32"/>
      <c r="R28" s="32"/>
      <c r="S28" s="32"/>
      <c r="T28" s="32"/>
      <c r="U28" s="32"/>
      <c r="V28" s="32"/>
      <c r="W28" s="36">
        <f aca="true" t="shared" si="37" ref="W28:Y29">U28+V28</f>
        <v>0</v>
      </c>
      <c r="X28" s="36">
        <f t="shared" si="37"/>
        <v>0</v>
      </c>
      <c r="Y28" s="36">
        <f t="shared" si="37"/>
        <v>0</v>
      </c>
      <c r="Z28" s="32"/>
      <c r="AA28" s="32"/>
      <c r="AB28" s="32"/>
      <c r="AC28" s="32"/>
      <c r="AD28" s="32"/>
      <c r="AE28" s="32"/>
      <c r="AF28" s="32"/>
      <c r="AG28" s="55">
        <v>10</v>
      </c>
      <c r="AH28" s="36">
        <f t="shared" si="33"/>
        <v>10</v>
      </c>
      <c r="AI28" s="32"/>
      <c r="AJ28" s="32"/>
      <c r="AK28" s="32"/>
      <c r="AL28" s="32"/>
      <c r="AM28" s="32"/>
      <c r="AN28" s="32"/>
      <c r="AO28" s="32"/>
      <c r="AP28" s="32"/>
      <c r="AQ28" s="32">
        <f t="shared" si="27"/>
        <v>0</v>
      </c>
    </row>
    <row r="29" spans="1:43" s="33" customFormat="1" ht="34.5" customHeight="1">
      <c r="A29" s="35">
        <f t="shared" si="34"/>
        <v>10</v>
      </c>
      <c r="B29" s="34" t="s">
        <v>43</v>
      </c>
      <c r="C29" s="36">
        <v>2.2</v>
      </c>
      <c r="D29" s="36">
        <f>P29</f>
        <v>0</v>
      </c>
      <c r="E29" s="36">
        <f>C29+D29</f>
        <v>2.2</v>
      </c>
      <c r="F29" s="36">
        <f>R29+AA29+AJ29</f>
        <v>0</v>
      </c>
      <c r="G29" s="36">
        <f>E29+F29</f>
        <v>2.2</v>
      </c>
      <c r="H29" s="36">
        <f t="shared" si="5"/>
        <v>0</v>
      </c>
      <c r="I29" s="36">
        <f>G29+H29</f>
        <v>2.2</v>
      </c>
      <c r="J29" s="36">
        <f t="shared" si="7"/>
        <v>0</v>
      </c>
      <c r="K29" s="36">
        <f>I29+J29</f>
        <v>2.2</v>
      </c>
      <c r="L29" s="36">
        <f t="shared" si="35"/>
        <v>0</v>
      </c>
      <c r="M29" s="36">
        <f t="shared" si="36"/>
        <v>2.2</v>
      </c>
      <c r="N29" s="36">
        <v>2.2</v>
      </c>
      <c r="O29" s="36"/>
      <c r="P29" s="36"/>
      <c r="Q29" s="36">
        <f>O29+P29</f>
        <v>0</v>
      </c>
      <c r="R29" s="36"/>
      <c r="S29" s="36">
        <f>Q29+R29</f>
        <v>0</v>
      </c>
      <c r="T29" s="36">
        <f>R29+S29</f>
        <v>0</v>
      </c>
      <c r="U29" s="36">
        <f>S29+T29</f>
        <v>0</v>
      </c>
      <c r="V29" s="36">
        <f>T29+U29</f>
        <v>0</v>
      </c>
      <c r="W29" s="36">
        <f t="shared" si="37"/>
        <v>0</v>
      </c>
      <c r="X29" s="36">
        <f t="shared" si="37"/>
        <v>0</v>
      </c>
      <c r="Y29" s="36">
        <f t="shared" si="37"/>
        <v>0</v>
      </c>
      <c r="Z29" s="36"/>
      <c r="AA29" s="36"/>
      <c r="AB29" s="36">
        <f aca="true" t="shared" si="38" ref="AB29:AG29">Z29+AA29</f>
        <v>0</v>
      </c>
      <c r="AC29" s="36">
        <f t="shared" si="38"/>
        <v>0</v>
      </c>
      <c r="AD29" s="36">
        <f t="shared" si="38"/>
        <v>0</v>
      </c>
      <c r="AE29" s="36">
        <f t="shared" si="38"/>
        <v>0</v>
      </c>
      <c r="AF29" s="36">
        <f t="shared" si="38"/>
        <v>0</v>
      </c>
      <c r="AG29" s="36">
        <f t="shared" si="38"/>
        <v>0</v>
      </c>
      <c r="AH29" s="36">
        <f t="shared" si="33"/>
        <v>0</v>
      </c>
      <c r="AI29" s="37">
        <f>C29-N29-O29-Z29</f>
        <v>0</v>
      </c>
      <c r="AJ29" s="36"/>
      <c r="AK29" s="36">
        <f aca="true" t="shared" si="39" ref="AK29:AP29">AI29+AJ29</f>
        <v>0</v>
      </c>
      <c r="AL29" s="36">
        <f t="shared" si="39"/>
        <v>0</v>
      </c>
      <c r="AM29" s="36">
        <f t="shared" si="39"/>
        <v>0</v>
      </c>
      <c r="AN29" s="36">
        <f t="shared" si="39"/>
        <v>0</v>
      </c>
      <c r="AO29" s="36">
        <f t="shared" si="39"/>
        <v>0</v>
      </c>
      <c r="AP29" s="36">
        <f t="shared" si="39"/>
        <v>0</v>
      </c>
      <c r="AQ29" s="36">
        <f t="shared" si="27"/>
        <v>0</v>
      </c>
    </row>
    <row r="30" spans="1:43" s="33" customFormat="1" ht="33.75" customHeight="1">
      <c r="A30" s="35">
        <f t="shared" si="34"/>
        <v>11</v>
      </c>
      <c r="B30" s="12" t="s">
        <v>74</v>
      </c>
      <c r="C30" s="36"/>
      <c r="D30" s="36"/>
      <c r="E30" s="36"/>
      <c r="F30" s="36"/>
      <c r="G30" s="36"/>
      <c r="H30" s="36"/>
      <c r="I30" s="36"/>
      <c r="J30" s="36"/>
      <c r="K30" s="36"/>
      <c r="L30" s="36">
        <f t="shared" si="35"/>
        <v>70</v>
      </c>
      <c r="M30" s="36">
        <f t="shared" si="36"/>
        <v>70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>
        <v>20</v>
      </c>
      <c r="AH30" s="36">
        <f t="shared" si="33"/>
        <v>20</v>
      </c>
      <c r="AI30" s="37"/>
      <c r="AJ30" s="36"/>
      <c r="AK30" s="36"/>
      <c r="AL30" s="36"/>
      <c r="AM30" s="36"/>
      <c r="AN30" s="36"/>
      <c r="AO30" s="36"/>
      <c r="AP30" s="36">
        <v>50</v>
      </c>
      <c r="AQ30" s="36">
        <f t="shared" si="27"/>
        <v>50</v>
      </c>
    </row>
    <row r="31" spans="1:43" s="33" customFormat="1" ht="34.5" customHeight="1">
      <c r="A31" s="35">
        <f t="shared" si="34"/>
        <v>12</v>
      </c>
      <c r="B31" s="12" t="s">
        <v>75</v>
      </c>
      <c r="C31" s="36"/>
      <c r="D31" s="36"/>
      <c r="E31" s="36"/>
      <c r="F31" s="36"/>
      <c r="G31" s="36"/>
      <c r="H31" s="36"/>
      <c r="I31" s="36"/>
      <c r="J31" s="36"/>
      <c r="K31" s="36"/>
      <c r="L31" s="36">
        <f t="shared" si="35"/>
        <v>6.4</v>
      </c>
      <c r="M31" s="36">
        <f t="shared" si="36"/>
        <v>6.4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>
        <v>6.4</v>
      </c>
      <c r="AH31" s="36">
        <f t="shared" si="33"/>
        <v>6.4</v>
      </c>
      <c r="AI31" s="37"/>
      <c r="AJ31" s="36"/>
      <c r="AK31" s="36"/>
      <c r="AL31" s="36"/>
      <c r="AM31" s="36"/>
      <c r="AN31" s="36"/>
      <c r="AO31" s="36"/>
      <c r="AP31" s="36"/>
      <c r="AQ31" s="36">
        <f t="shared" si="27"/>
        <v>0</v>
      </c>
    </row>
    <row r="32" spans="1:43" s="33" customFormat="1" ht="34.5" customHeight="1">
      <c r="A32" s="35"/>
      <c r="B32" s="12" t="s">
        <v>86</v>
      </c>
      <c r="C32" s="36"/>
      <c r="D32" s="36"/>
      <c r="E32" s="36"/>
      <c r="F32" s="36"/>
      <c r="G32" s="36"/>
      <c r="H32" s="36"/>
      <c r="I32" s="36"/>
      <c r="J32" s="36"/>
      <c r="K32" s="36"/>
      <c r="L32" s="36">
        <f t="shared" si="35"/>
        <v>40</v>
      </c>
      <c r="M32" s="36">
        <f>K32+L32</f>
        <v>40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>
        <v>33</v>
      </c>
      <c r="AH32" s="36">
        <f t="shared" si="33"/>
        <v>33</v>
      </c>
      <c r="AI32" s="37"/>
      <c r="AJ32" s="36"/>
      <c r="AK32" s="36"/>
      <c r="AL32" s="36"/>
      <c r="AM32" s="36"/>
      <c r="AN32" s="36"/>
      <c r="AO32" s="36"/>
      <c r="AP32" s="36">
        <v>7</v>
      </c>
      <c r="AQ32" s="36">
        <f t="shared" si="27"/>
        <v>7</v>
      </c>
    </row>
    <row r="33" spans="1:43" s="33" customFormat="1" ht="24.75" customHeight="1">
      <c r="A33" s="35">
        <f>A31+1</f>
        <v>13</v>
      </c>
      <c r="B33" s="34" t="s">
        <v>66</v>
      </c>
      <c r="C33" s="36"/>
      <c r="D33" s="36"/>
      <c r="E33" s="36"/>
      <c r="F33" s="36"/>
      <c r="G33" s="36"/>
      <c r="H33" s="36"/>
      <c r="I33" s="36">
        <f>G33+H33</f>
        <v>0</v>
      </c>
      <c r="J33" s="36">
        <f>V33+AE33+AN33</f>
        <v>440</v>
      </c>
      <c r="K33" s="36">
        <f>I33+J33</f>
        <v>440</v>
      </c>
      <c r="L33" s="36">
        <f t="shared" si="35"/>
        <v>0</v>
      </c>
      <c r="M33" s="36">
        <f t="shared" si="36"/>
        <v>440</v>
      </c>
      <c r="N33" s="36"/>
      <c r="O33" s="36"/>
      <c r="P33" s="36"/>
      <c r="Q33" s="36">
        <f>O33+P33</f>
        <v>0</v>
      </c>
      <c r="R33" s="36"/>
      <c r="S33" s="36">
        <f aca="true" t="shared" si="40" ref="S33:Y33">Q33+R33</f>
        <v>0</v>
      </c>
      <c r="T33" s="36">
        <f t="shared" si="40"/>
        <v>0</v>
      </c>
      <c r="U33" s="36">
        <f t="shared" si="40"/>
        <v>0</v>
      </c>
      <c r="V33" s="36">
        <f t="shared" si="40"/>
        <v>0</v>
      </c>
      <c r="W33" s="36">
        <f t="shared" si="40"/>
        <v>0</v>
      </c>
      <c r="X33" s="36">
        <f t="shared" si="40"/>
        <v>0</v>
      </c>
      <c r="Y33" s="36">
        <f t="shared" si="40"/>
        <v>0</v>
      </c>
      <c r="Z33" s="36"/>
      <c r="AA33" s="36"/>
      <c r="AB33" s="36">
        <f>Z33+AA33</f>
        <v>0</v>
      </c>
      <c r="AC33" s="36">
        <f>AA33+AB33</f>
        <v>0</v>
      </c>
      <c r="AD33" s="36">
        <f>AB33+AC33</f>
        <v>0</v>
      </c>
      <c r="AE33" s="36">
        <v>440</v>
      </c>
      <c r="AF33" s="36">
        <f>AD33+AE33</f>
        <v>440</v>
      </c>
      <c r="AG33" s="36"/>
      <c r="AH33" s="36">
        <f t="shared" si="33"/>
        <v>440</v>
      </c>
      <c r="AI33" s="37">
        <f>C33-N33-O33-Z33</f>
        <v>0</v>
      </c>
      <c r="AJ33" s="36"/>
      <c r="AK33" s="36">
        <f>AI33+AJ33</f>
        <v>0</v>
      </c>
      <c r="AL33" s="36">
        <f>AJ33+AK33</f>
        <v>0</v>
      </c>
      <c r="AM33" s="36">
        <f>AK33+AL33</f>
        <v>0</v>
      </c>
      <c r="AN33" s="36"/>
      <c r="AO33" s="36">
        <f>AM33+AN33</f>
        <v>0</v>
      </c>
      <c r="AP33" s="36"/>
      <c r="AQ33" s="36">
        <f t="shared" si="27"/>
        <v>0</v>
      </c>
    </row>
    <row r="34" spans="1:43" s="33" customFormat="1" ht="24.75" customHeight="1">
      <c r="A34" s="35">
        <f t="shared" si="34"/>
        <v>14</v>
      </c>
      <c r="B34" s="34" t="s">
        <v>47</v>
      </c>
      <c r="C34" s="36"/>
      <c r="D34" s="36">
        <f>P34</f>
        <v>209.7</v>
      </c>
      <c r="E34" s="36">
        <f>C34+D34</f>
        <v>209.7</v>
      </c>
      <c r="F34" s="36">
        <f>R34+AA34+AJ34</f>
        <v>0</v>
      </c>
      <c r="G34" s="36">
        <f>E34+F34</f>
        <v>209.7</v>
      </c>
      <c r="H34" s="36">
        <f t="shared" si="5"/>
        <v>0</v>
      </c>
      <c r="I34" s="36">
        <f>G34+H34</f>
        <v>209.7</v>
      </c>
      <c r="J34" s="36">
        <f t="shared" si="7"/>
        <v>0</v>
      </c>
      <c r="K34" s="36">
        <f>I34+J34</f>
        <v>209.7</v>
      </c>
      <c r="L34" s="36">
        <f t="shared" si="35"/>
        <v>0</v>
      </c>
      <c r="M34" s="36">
        <f t="shared" si="36"/>
        <v>209.7</v>
      </c>
      <c r="N34" s="36"/>
      <c r="O34" s="36"/>
      <c r="P34" s="36">
        <v>209.7</v>
      </c>
      <c r="Q34" s="36">
        <f>O34+P34</f>
        <v>209.7</v>
      </c>
      <c r="R34" s="36"/>
      <c r="S34" s="36">
        <f>Q34+R34</f>
        <v>209.7</v>
      </c>
      <c r="T34" s="36"/>
      <c r="U34" s="36">
        <f>S34+T34</f>
        <v>209.7</v>
      </c>
      <c r="V34" s="36"/>
      <c r="W34" s="36">
        <f>U34+V34</f>
        <v>209.7</v>
      </c>
      <c r="X34" s="36"/>
      <c r="Y34" s="36">
        <f>W34+X34</f>
        <v>209.7</v>
      </c>
      <c r="Z34" s="36"/>
      <c r="AA34" s="36"/>
      <c r="AB34" s="36">
        <f>Z34+AA34</f>
        <v>0</v>
      </c>
      <c r="AC34" s="36"/>
      <c r="AD34" s="36">
        <f>AB34+AC34</f>
        <v>0</v>
      </c>
      <c r="AE34" s="36"/>
      <c r="AF34" s="36">
        <f>AD34+AE34</f>
        <v>0</v>
      </c>
      <c r="AG34" s="36"/>
      <c r="AH34" s="36">
        <f t="shared" si="33"/>
        <v>0</v>
      </c>
      <c r="AI34" s="37"/>
      <c r="AJ34" s="36"/>
      <c r="AK34" s="36"/>
      <c r="AL34" s="36"/>
      <c r="AM34" s="36"/>
      <c r="AN34" s="36"/>
      <c r="AO34" s="36"/>
      <c r="AP34" s="36"/>
      <c r="AQ34" s="36">
        <f t="shared" si="27"/>
        <v>0</v>
      </c>
    </row>
    <row r="35" spans="1:43" s="33" customFormat="1" ht="24.75" customHeight="1">
      <c r="A35" s="35">
        <f t="shared" si="34"/>
        <v>15</v>
      </c>
      <c r="B35" s="34" t="s">
        <v>59</v>
      </c>
      <c r="C35" s="36"/>
      <c r="D35" s="36">
        <f>P35</f>
        <v>0</v>
      </c>
      <c r="E35" s="36">
        <f>C35+D35</f>
        <v>0</v>
      </c>
      <c r="F35" s="36">
        <f>R35+AA35+AJ35</f>
        <v>60</v>
      </c>
      <c r="G35" s="36">
        <f>E35+F35</f>
        <v>60</v>
      </c>
      <c r="H35" s="36">
        <f t="shared" si="5"/>
        <v>0</v>
      </c>
      <c r="I35" s="36">
        <f>G35+H35</f>
        <v>60</v>
      </c>
      <c r="J35" s="36">
        <f t="shared" si="7"/>
        <v>0</v>
      </c>
      <c r="K35" s="36">
        <f>I35+J35</f>
        <v>60</v>
      </c>
      <c r="L35" s="36">
        <f t="shared" si="35"/>
        <v>0</v>
      </c>
      <c r="M35" s="36">
        <f t="shared" si="36"/>
        <v>60</v>
      </c>
      <c r="N35" s="36"/>
      <c r="O35" s="36"/>
      <c r="P35" s="36"/>
      <c r="Q35" s="36">
        <f>O35+P35</f>
        <v>0</v>
      </c>
      <c r="R35" s="36">
        <v>60</v>
      </c>
      <c r="S35" s="36">
        <f>Q35+R35</f>
        <v>60</v>
      </c>
      <c r="T35" s="36"/>
      <c r="U35" s="36">
        <f>S35+T35</f>
        <v>60</v>
      </c>
      <c r="V35" s="36"/>
      <c r="W35" s="36">
        <f>U35+V35</f>
        <v>60</v>
      </c>
      <c r="X35" s="36"/>
      <c r="Y35" s="36">
        <f>W35+X35</f>
        <v>60</v>
      </c>
      <c r="Z35" s="36"/>
      <c r="AA35" s="36"/>
      <c r="AB35" s="36">
        <f>Z35+AA35</f>
        <v>0</v>
      </c>
      <c r="AC35" s="36"/>
      <c r="AD35" s="36">
        <f>AB35+AC35</f>
        <v>0</v>
      </c>
      <c r="AE35" s="36"/>
      <c r="AF35" s="36">
        <f>AD35+AE35</f>
        <v>0</v>
      </c>
      <c r="AG35" s="36"/>
      <c r="AH35" s="36">
        <f t="shared" si="33"/>
        <v>0</v>
      </c>
      <c r="AI35" s="37"/>
      <c r="AJ35" s="36"/>
      <c r="AK35" s="36"/>
      <c r="AL35" s="36"/>
      <c r="AM35" s="36"/>
      <c r="AN35" s="36"/>
      <c r="AO35" s="36"/>
      <c r="AP35" s="36"/>
      <c r="AQ35" s="36">
        <f t="shared" si="27"/>
        <v>0</v>
      </c>
    </row>
    <row r="36" spans="1:43" s="33" customFormat="1" ht="24.75" customHeight="1">
      <c r="A36" s="35"/>
      <c r="B36" s="34" t="s">
        <v>66</v>
      </c>
      <c r="C36" s="36"/>
      <c r="D36" s="36"/>
      <c r="E36" s="36"/>
      <c r="F36" s="36"/>
      <c r="G36" s="36"/>
      <c r="H36" s="36"/>
      <c r="I36" s="36"/>
      <c r="J36" s="36"/>
      <c r="K36" s="36"/>
      <c r="L36" s="36">
        <f t="shared" si="35"/>
        <v>414</v>
      </c>
      <c r="M36" s="36">
        <f>K36+L36</f>
        <v>414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>
        <f>W36+X36</f>
        <v>0</v>
      </c>
      <c r="Z36" s="36"/>
      <c r="AA36" s="36"/>
      <c r="AB36" s="36">
        <f>Z36+AA36</f>
        <v>0</v>
      </c>
      <c r="AC36" s="36"/>
      <c r="AD36" s="36">
        <f>AB36+AC36</f>
        <v>0</v>
      </c>
      <c r="AE36" s="36"/>
      <c r="AF36" s="36">
        <f>AD36+AE36</f>
        <v>0</v>
      </c>
      <c r="AG36" s="36">
        <f>250+164</f>
        <v>414</v>
      </c>
      <c r="AH36" s="36">
        <f t="shared" si="33"/>
        <v>414</v>
      </c>
      <c r="AI36" s="37"/>
      <c r="AJ36" s="36"/>
      <c r="AK36" s="36"/>
      <c r="AL36" s="36"/>
      <c r="AM36" s="36"/>
      <c r="AN36" s="36"/>
      <c r="AO36" s="36"/>
      <c r="AP36" s="36"/>
      <c r="AQ36" s="36"/>
    </row>
    <row r="37" spans="1:43" s="33" customFormat="1" ht="34.5" customHeight="1">
      <c r="A37" s="30"/>
      <c r="B37" s="31" t="s">
        <v>27</v>
      </c>
      <c r="C37" s="32">
        <f>SUM(C38:C42)</f>
        <v>66.9</v>
      </c>
      <c r="D37" s="32">
        <f>P37</f>
        <v>0</v>
      </c>
      <c r="E37" s="32">
        <f aca="true" t="shared" si="41" ref="E37:AK37">SUM(E38:E42)</f>
        <v>66.9</v>
      </c>
      <c r="F37" s="32">
        <f t="shared" si="41"/>
        <v>0</v>
      </c>
      <c r="G37" s="32">
        <f t="shared" si="41"/>
        <v>66.9</v>
      </c>
      <c r="H37" s="32">
        <f t="shared" si="5"/>
        <v>36</v>
      </c>
      <c r="I37" s="32">
        <f t="shared" si="41"/>
        <v>102.9</v>
      </c>
      <c r="J37" s="32">
        <f t="shared" si="7"/>
        <v>150.9</v>
      </c>
      <c r="K37" s="32">
        <f>SUM(K38:K42)</f>
        <v>253.8</v>
      </c>
      <c r="L37" s="32">
        <f t="shared" si="35"/>
        <v>256</v>
      </c>
      <c r="M37" s="32">
        <f>SUM(M38:M42)</f>
        <v>509.8</v>
      </c>
      <c r="N37" s="32">
        <f t="shared" si="41"/>
        <v>66.9</v>
      </c>
      <c r="O37" s="32">
        <f t="shared" si="41"/>
        <v>0</v>
      </c>
      <c r="P37" s="32">
        <f t="shared" si="41"/>
        <v>0</v>
      </c>
      <c r="Q37" s="32">
        <f t="shared" si="41"/>
        <v>0</v>
      </c>
      <c r="R37" s="32">
        <f t="shared" si="41"/>
        <v>0</v>
      </c>
      <c r="S37" s="32">
        <f t="shared" si="41"/>
        <v>0</v>
      </c>
      <c r="T37" s="32">
        <f>SUM(T38:T42)</f>
        <v>0</v>
      </c>
      <c r="U37" s="32">
        <f t="shared" si="41"/>
        <v>0</v>
      </c>
      <c r="V37" s="32">
        <f>SUM(V38:V42)</f>
        <v>0</v>
      </c>
      <c r="W37" s="32">
        <f>SUM(W38:W42)</f>
        <v>0</v>
      </c>
      <c r="X37" s="32">
        <f>SUM(X38:X42)</f>
        <v>186</v>
      </c>
      <c r="Y37" s="32">
        <f>SUM(Y38:Y42)</f>
        <v>186</v>
      </c>
      <c r="Z37" s="32">
        <f t="shared" si="41"/>
        <v>0</v>
      </c>
      <c r="AA37" s="32">
        <f t="shared" si="41"/>
        <v>0</v>
      </c>
      <c r="AB37" s="32">
        <f t="shared" si="41"/>
        <v>0</v>
      </c>
      <c r="AC37" s="32">
        <f>SUM(AC38:AC42)</f>
        <v>36</v>
      </c>
      <c r="AD37" s="32">
        <f t="shared" si="41"/>
        <v>36</v>
      </c>
      <c r="AE37" s="32">
        <f>SUM(AE38:AE42)</f>
        <v>150.9</v>
      </c>
      <c r="AF37" s="32">
        <f>SUM(AF38:AF42)</f>
        <v>186.9</v>
      </c>
      <c r="AG37" s="32">
        <f>SUM(AG38:AG42)</f>
        <v>70</v>
      </c>
      <c r="AH37" s="32">
        <f>SUM(AH38:AH42)</f>
        <v>256.9</v>
      </c>
      <c r="AI37" s="32">
        <f t="shared" si="41"/>
        <v>0</v>
      </c>
      <c r="AJ37" s="32">
        <f t="shared" si="41"/>
        <v>0</v>
      </c>
      <c r="AK37" s="32">
        <f t="shared" si="41"/>
        <v>0</v>
      </c>
      <c r="AL37" s="32">
        <f>SUM(AL38:AL42)</f>
        <v>0</v>
      </c>
      <c r="AM37" s="32">
        <f>SUM(AM38:AM42)</f>
        <v>0</v>
      </c>
      <c r="AN37" s="32">
        <f>SUM(AN38:AN42)</f>
        <v>0</v>
      </c>
      <c r="AO37" s="32">
        <f>SUM(AO38:AO42)</f>
        <v>0</v>
      </c>
      <c r="AP37" s="32">
        <f>SUM(AP38:AP42)</f>
        <v>0</v>
      </c>
      <c r="AQ37" s="32">
        <f t="shared" si="27"/>
        <v>0</v>
      </c>
    </row>
    <row r="38" spans="1:43" s="33" customFormat="1" ht="24.75" customHeight="1">
      <c r="A38" s="35">
        <v>16</v>
      </c>
      <c r="B38" s="22" t="s">
        <v>44</v>
      </c>
      <c r="C38" s="36">
        <v>2.9</v>
      </c>
      <c r="D38" s="36">
        <f>P38</f>
        <v>0</v>
      </c>
      <c r="E38" s="36">
        <f>C38+D38</f>
        <v>2.9</v>
      </c>
      <c r="F38" s="36">
        <f>R38+AA38+AJ38</f>
        <v>0</v>
      </c>
      <c r="G38" s="36">
        <f>E38+F38</f>
        <v>2.9</v>
      </c>
      <c r="H38" s="36">
        <f t="shared" si="5"/>
        <v>0</v>
      </c>
      <c r="I38" s="36">
        <f>G38+H38</f>
        <v>2.9</v>
      </c>
      <c r="J38" s="36">
        <f t="shared" si="7"/>
        <v>0</v>
      </c>
      <c r="K38" s="36">
        <f>I38+J38</f>
        <v>2.9</v>
      </c>
      <c r="L38" s="36">
        <f t="shared" si="35"/>
        <v>0</v>
      </c>
      <c r="M38" s="36">
        <f>K38+L38</f>
        <v>2.9</v>
      </c>
      <c r="N38" s="36">
        <v>2.9</v>
      </c>
      <c r="O38" s="36"/>
      <c r="P38" s="36"/>
      <c r="Q38" s="36">
        <f>O38+P38</f>
        <v>0</v>
      </c>
      <c r="R38" s="36"/>
      <c r="S38" s="36">
        <f aca="true" t="shared" si="42" ref="S38:W39">Q38+R38</f>
        <v>0</v>
      </c>
      <c r="T38" s="36">
        <f t="shared" si="42"/>
        <v>0</v>
      </c>
      <c r="U38" s="36">
        <f t="shared" si="42"/>
        <v>0</v>
      </c>
      <c r="V38" s="36">
        <f t="shared" si="42"/>
        <v>0</v>
      </c>
      <c r="W38" s="36">
        <f t="shared" si="42"/>
        <v>0</v>
      </c>
      <c r="X38" s="36">
        <f>V38+W38</f>
        <v>0</v>
      </c>
      <c r="Y38" s="36">
        <f>W38+X38</f>
        <v>0</v>
      </c>
      <c r="Z38" s="36"/>
      <c r="AA38" s="36"/>
      <c r="AB38" s="36">
        <f aca="true" t="shared" si="43" ref="AB38:AF39">Z38+AA38</f>
        <v>0</v>
      </c>
      <c r="AC38" s="36">
        <f t="shared" si="43"/>
        <v>0</v>
      </c>
      <c r="AD38" s="36">
        <f t="shared" si="43"/>
        <v>0</v>
      </c>
      <c r="AE38" s="36">
        <f t="shared" si="43"/>
        <v>0</v>
      </c>
      <c r="AF38" s="36">
        <f t="shared" si="43"/>
        <v>0</v>
      </c>
      <c r="AG38" s="36">
        <f>AE38+AF38</f>
        <v>0</v>
      </c>
      <c r="AH38" s="36">
        <f>AF38+AG38</f>
        <v>0</v>
      </c>
      <c r="AI38" s="36">
        <f>C38-N38-O38-Z38</f>
        <v>0</v>
      </c>
      <c r="AJ38" s="36"/>
      <c r="AK38" s="36">
        <f aca="true" t="shared" si="44" ref="AK38:AO39">AI38+AJ38</f>
        <v>0</v>
      </c>
      <c r="AL38" s="36">
        <f t="shared" si="44"/>
        <v>0</v>
      </c>
      <c r="AM38" s="36">
        <f t="shared" si="44"/>
        <v>0</v>
      </c>
      <c r="AN38" s="36">
        <f t="shared" si="44"/>
        <v>0</v>
      </c>
      <c r="AO38" s="36">
        <f t="shared" si="44"/>
        <v>0</v>
      </c>
      <c r="AP38" s="36">
        <f>AN38+AO38</f>
        <v>0</v>
      </c>
      <c r="AQ38" s="36">
        <f t="shared" si="27"/>
        <v>0</v>
      </c>
    </row>
    <row r="39" spans="1:43" s="33" customFormat="1" ht="24.75" customHeight="1">
      <c r="A39" s="35">
        <v>17</v>
      </c>
      <c r="B39" s="22" t="s">
        <v>68</v>
      </c>
      <c r="C39" s="36"/>
      <c r="D39" s="36">
        <f>P39</f>
        <v>0</v>
      </c>
      <c r="E39" s="36">
        <f>C39+D39</f>
        <v>0</v>
      </c>
      <c r="F39" s="36">
        <f>R39+AA39+AJ39</f>
        <v>0</v>
      </c>
      <c r="G39" s="36">
        <f>E39+F39</f>
        <v>0</v>
      </c>
      <c r="H39" s="36">
        <f>T39+AC39+AL39</f>
        <v>0</v>
      </c>
      <c r="I39" s="36">
        <f>G39+H39</f>
        <v>0</v>
      </c>
      <c r="J39" s="36">
        <f>V39+AE39+AN39</f>
        <v>3.3</v>
      </c>
      <c r="K39" s="36">
        <f>I39+J39</f>
        <v>3.3</v>
      </c>
      <c r="L39" s="36">
        <f t="shared" si="35"/>
        <v>0</v>
      </c>
      <c r="M39" s="36">
        <f>K39+L39</f>
        <v>3.3</v>
      </c>
      <c r="N39" s="36"/>
      <c r="O39" s="36"/>
      <c r="P39" s="36"/>
      <c r="Q39" s="36">
        <f>O39+P39</f>
        <v>0</v>
      </c>
      <c r="R39" s="36"/>
      <c r="S39" s="36">
        <f t="shared" si="42"/>
        <v>0</v>
      </c>
      <c r="T39" s="36">
        <f t="shared" si="42"/>
        <v>0</v>
      </c>
      <c r="U39" s="36">
        <f t="shared" si="42"/>
        <v>0</v>
      </c>
      <c r="V39" s="36">
        <f t="shared" si="42"/>
        <v>0</v>
      </c>
      <c r="W39" s="36">
        <f t="shared" si="42"/>
        <v>0</v>
      </c>
      <c r="X39" s="36">
        <f>V39+W39</f>
        <v>0</v>
      </c>
      <c r="Y39" s="36">
        <f>W39+X39</f>
        <v>0</v>
      </c>
      <c r="Z39" s="36"/>
      <c r="AA39" s="36"/>
      <c r="AB39" s="36">
        <f t="shared" si="43"/>
        <v>0</v>
      </c>
      <c r="AC39" s="36">
        <f t="shared" si="43"/>
        <v>0</v>
      </c>
      <c r="AD39" s="36">
        <f t="shared" si="43"/>
        <v>0</v>
      </c>
      <c r="AE39" s="36">
        <v>3.3</v>
      </c>
      <c r="AF39" s="36">
        <f t="shared" si="43"/>
        <v>3.3</v>
      </c>
      <c r="AG39" s="36"/>
      <c r="AH39" s="36">
        <f>AF39+AG39</f>
        <v>3.3</v>
      </c>
      <c r="AI39" s="36"/>
      <c r="AJ39" s="36"/>
      <c r="AK39" s="36">
        <f t="shared" si="44"/>
        <v>0</v>
      </c>
      <c r="AL39" s="36">
        <f t="shared" si="44"/>
        <v>0</v>
      </c>
      <c r="AM39" s="36">
        <f t="shared" si="44"/>
        <v>0</v>
      </c>
      <c r="AN39" s="36">
        <f t="shared" si="44"/>
        <v>0</v>
      </c>
      <c r="AO39" s="36">
        <f t="shared" si="44"/>
        <v>0</v>
      </c>
      <c r="AP39" s="36">
        <f>AN39+AO39</f>
        <v>0</v>
      </c>
      <c r="AQ39" s="36">
        <f t="shared" si="27"/>
        <v>0</v>
      </c>
    </row>
    <row r="40" spans="1:43" s="33" customFormat="1" ht="24.75" customHeight="1">
      <c r="A40" s="35">
        <v>18</v>
      </c>
      <c r="B40" s="22" t="s">
        <v>64</v>
      </c>
      <c r="C40" s="36"/>
      <c r="D40" s="36"/>
      <c r="E40" s="36"/>
      <c r="F40" s="36"/>
      <c r="G40" s="36"/>
      <c r="H40" s="36">
        <f t="shared" si="5"/>
        <v>36</v>
      </c>
      <c r="I40" s="36">
        <f>G40+H40</f>
        <v>36</v>
      </c>
      <c r="J40" s="36">
        <f t="shared" si="7"/>
        <v>0</v>
      </c>
      <c r="K40" s="36">
        <f>I40+J40</f>
        <v>36</v>
      </c>
      <c r="L40" s="36">
        <f t="shared" si="35"/>
        <v>0</v>
      </c>
      <c r="M40" s="36">
        <f>K40+L40</f>
        <v>36</v>
      </c>
      <c r="N40" s="36"/>
      <c r="O40" s="36"/>
      <c r="P40" s="36"/>
      <c r="Q40" s="36"/>
      <c r="R40" s="36"/>
      <c r="S40" s="36"/>
      <c r="T40" s="36"/>
      <c r="U40" s="36">
        <f>S40+T40</f>
        <v>0</v>
      </c>
      <c r="V40" s="36"/>
      <c r="W40" s="36">
        <f>U40+V40</f>
        <v>0</v>
      </c>
      <c r="X40" s="36"/>
      <c r="Y40" s="36">
        <f>W40+X40</f>
        <v>0</v>
      </c>
      <c r="Z40" s="36"/>
      <c r="AA40" s="36"/>
      <c r="AB40" s="36"/>
      <c r="AC40" s="36">
        <v>36</v>
      </c>
      <c r="AD40" s="36">
        <f>AB40+AC40</f>
        <v>36</v>
      </c>
      <c r="AE40" s="36"/>
      <c r="AF40" s="36">
        <f>AD40+AE40</f>
        <v>36</v>
      </c>
      <c r="AG40" s="36"/>
      <c r="AH40" s="36">
        <f>AF40+AG40</f>
        <v>36</v>
      </c>
      <c r="AI40" s="36"/>
      <c r="AJ40" s="36"/>
      <c r="AK40" s="36"/>
      <c r="AL40" s="36"/>
      <c r="AM40" s="36">
        <f>AK40+AL40</f>
        <v>0</v>
      </c>
      <c r="AN40" s="36"/>
      <c r="AO40" s="36">
        <f>AM40+AN40</f>
        <v>0</v>
      </c>
      <c r="AP40" s="36"/>
      <c r="AQ40" s="36">
        <f t="shared" si="27"/>
        <v>0</v>
      </c>
    </row>
    <row r="41" spans="1:43" s="33" customFormat="1" ht="24.75" customHeight="1">
      <c r="A41" s="35">
        <v>19</v>
      </c>
      <c r="B41" s="22" t="s">
        <v>70</v>
      </c>
      <c r="C41" s="36"/>
      <c r="D41" s="36">
        <f>P41</f>
        <v>0</v>
      </c>
      <c r="E41" s="36">
        <f>C41+D41</f>
        <v>0</v>
      </c>
      <c r="F41" s="36">
        <f aca="true" t="shared" si="45" ref="F41:F47">R41+AA41+AJ41</f>
        <v>0</v>
      </c>
      <c r="G41" s="36">
        <f>E41+F41</f>
        <v>0</v>
      </c>
      <c r="H41" s="36">
        <f>T41+AC41+AL41</f>
        <v>0</v>
      </c>
      <c r="I41" s="36">
        <f>G41+H41</f>
        <v>0</v>
      </c>
      <c r="J41" s="36">
        <f>V41+AE41+AN41</f>
        <v>3.6</v>
      </c>
      <c r="K41" s="36">
        <f>I41+J41</f>
        <v>3.6</v>
      </c>
      <c r="L41" s="36">
        <f t="shared" si="35"/>
        <v>0</v>
      </c>
      <c r="M41" s="36">
        <f>K41+L41</f>
        <v>3.6</v>
      </c>
      <c r="N41" s="36"/>
      <c r="O41" s="36"/>
      <c r="P41" s="36"/>
      <c r="Q41" s="36">
        <f>O41+P41</f>
        <v>0</v>
      </c>
      <c r="R41" s="36"/>
      <c r="S41" s="36">
        <f>Q41+R41</f>
        <v>0</v>
      </c>
      <c r="T41" s="36">
        <f>R41+S41</f>
        <v>0</v>
      </c>
      <c r="U41" s="36">
        <f>S41+T41</f>
        <v>0</v>
      </c>
      <c r="V41" s="36">
        <f>T41+U41</f>
        <v>0</v>
      </c>
      <c r="W41" s="36">
        <f>U41+V41</f>
        <v>0</v>
      </c>
      <c r="X41" s="36">
        <f>V41+W41</f>
        <v>0</v>
      </c>
      <c r="Y41" s="36">
        <f>W41+X41</f>
        <v>0</v>
      </c>
      <c r="Z41" s="36"/>
      <c r="AA41" s="36"/>
      <c r="AB41" s="36">
        <f>Z41+AA41</f>
        <v>0</v>
      </c>
      <c r="AC41" s="36">
        <f>AA41+AB41</f>
        <v>0</v>
      </c>
      <c r="AD41" s="36">
        <f>AB41+AC41</f>
        <v>0</v>
      </c>
      <c r="AE41" s="36">
        <v>3.6</v>
      </c>
      <c r="AF41" s="36">
        <f>AD41+AE41</f>
        <v>3.6</v>
      </c>
      <c r="AG41" s="36"/>
      <c r="AH41" s="36">
        <f>AF41+AG41</f>
        <v>3.6</v>
      </c>
      <c r="AI41" s="36"/>
      <c r="AJ41" s="36"/>
      <c r="AK41" s="36">
        <f>AI41+AJ41</f>
        <v>0</v>
      </c>
      <c r="AL41" s="36">
        <f>AJ41+AK41</f>
        <v>0</v>
      </c>
      <c r="AM41" s="36">
        <f>AK41+AL41</f>
        <v>0</v>
      </c>
      <c r="AN41" s="36">
        <f>AL41+AM41</f>
        <v>0</v>
      </c>
      <c r="AO41" s="36">
        <f>AM41+AN41</f>
        <v>0</v>
      </c>
      <c r="AP41" s="36">
        <f>AN41+AO41</f>
        <v>0</v>
      </c>
      <c r="AQ41" s="36">
        <f t="shared" si="27"/>
        <v>0</v>
      </c>
    </row>
    <row r="42" spans="1:43" ht="24.75" customHeight="1">
      <c r="A42" s="35">
        <v>20</v>
      </c>
      <c r="B42" s="22" t="s">
        <v>45</v>
      </c>
      <c r="C42" s="39">
        <v>64</v>
      </c>
      <c r="D42" s="36">
        <f>P42</f>
        <v>0</v>
      </c>
      <c r="E42" s="45">
        <f>C42+D42</f>
        <v>64</v>
      </c>
      <c r="F42" s="45">
        <f t="shared" si="45"/>
        <v>0</v>
      </c>
      <c r="G42" s="45">
        <f>E42+F42</f>
        <v>64</v>
      </c>
      <c r="H42" s="45">
        <f t="shared" si="5"/>
        <v>0</v>
      </c>
      <c r="I42" s="45">
        <f>G42+H42</f>
        <v>64</v>
      </c>
      <c r="J42" s="45">
        <f t="shared" si="7"/>
        <v>144</v>
      </c>
      <c r="K42" s="45">
        <f>I42+J42</f>
        <v>208</v>
      </c>
      <c r="L42" s="45">
        <f t="shared" si="35"/>
        <v>256</v>
      </c>
      <c r="M42" s="45">
        <f>K42+L42</f>
        <v>464</v>
      </c>
      <c r="N42" s="36">
        <v>64</v>
      </c>
      <c r="O42" s="36"/>
      <c r="P42" s="36"/>
      <c r="Q42" s="45">
        <f>O42+P42</f>
        <v>0</v>
      </c>
      <c r="R42" s="36"/>
      <c r="S42" s="45">
        <f>Q42+R42</f>
        <v>0</v>
      </c>
      <c r="T42" s="45">
        <f>R42+S42</f>
        <v>0</v>
      </c>
      <c r="U42" s="45">
        <f>S42+T42</f>
        <v>0</v>
      </c>
      <c r="V42" s="45"/>
      <c r="W42" s="45">
        <f>U42+V42</f>
        <v>0</v>
      </c>
      <c r="X42" s="45">
        <v>186</v>
      </c>
      <c r="Y42" s="45">
        <f>W42+X42</f>
        <v>186</v>
      </c>
      <c r="Z42" s="36"/>
      <c r="AA42" s="36"/>
      <c r="AB42" s="45">
        <f>Z42+AA42</f>
        <v>0</v>
      </c>
      <c r="AC42" s="45">
        <f>AA42+AB42</f>
        <v>0</v>
      </c>
      <c r="AD42" s="45">
        <f>AB42+AC42</f>
        <v>0</v>
      </c>
      <c r="AE42" s="45">
        <v>144</v>
      </c>
      <c r="AF42" s="45">
        <f>AD42+AE42</f>
        <v>144</v>
      </c>
      <c r="AG42" s="45">
        <v>70</v>
      </c>
      <c r="AH42" s="45">
        <f>AF42+AG42</f>
        <v>214</v>
      </c>
      <c r="AI42" s="36">
        <f>C42-N42-O42-Z42</f>
        <v>0</v>
      </c>
      <c r="AJ42" s="36"/>
      <c r="AK42" s="45">
        <f>AI42+AJ42</f>
        <v>0</v>
      </c>
      <c r="AL42" s="45">
        <f>AJ42+AK42</f>
        <v>0</v>
      </c>
      <c r="AM42" s="45">
        <f>AK42+AL42</f>
        <v>0</v>
      </c>
      <c r="AN42" s="45">
        <f>AL42+AM42</f>
        <v>0</v>
      </c>
      <c r="AO42" s="45">
        <f>AM42+AN42</f>
        <v>0</v>
      </c>
      <c r="AP42" s="45">
        <f>AN42+AO42</f>
        <v>0</v>
      </c>
      <c r="AQ42" s="45">
        <f t="shared" si="27"/>
        <v>0</v>
      </c>
    </row>
    <row r="43" spans="1:43" ht="24.75" customHeight="1">
      <c r="A43" s="30"/>
      <c r="B43" s="46" t="s">
        <v>60</v>
      </c>
      <c r="C43" s="47"/>
      <c r="D43" s="32"/>
      <c r="E43" s="48">
        <f>E44</f>
        <v>0</v>
      </c>
      <c r="F43" s="48">
        <f t="shared" si="45"/>
        <v>2599.4</v>
      </c>
      <c r="G43" s="48">
        <f aca="true" t="shared" si="46" ref="G43:AQ47">G44</f>
        <v>2599.4</v>
      </c>
      <c r="H43" s="48">
        <f t="shared" si="5"/>
        <v>0</v>
      </c>
      <c r="I43" s="48">
        <f t="shared" si="46"/>
        <v>2599.4</v>
      </c>
      <c r="J43" s="48">
        <f t="shared" si="7"/>
        <v>0</v>
      </c>
      <c r="K43" s="48">
        <f t="shared" si="46"/>
        <v>2599.4</v>
      </c>
      <c r="L43" s="48">
        <f t="shared" si="46"/>
        <v>-764.5</v>
      </c>
      <c r="M43" s="48">
        <f t="shared" si="46"/>
        <v>1834.9</v>
      </c>
      <c r="N43" s="32">
        <f t="shared" si="46"/>
        <v>0</v>
      </c>
      <c r="O43" s="32">
        <f t="shared" si="46"/>
        <v>0</v>
      </c>
      <c r="P43" s="32">
        <f t="shared" si="46"/>
        <v>0</v>
      </c>
      <c r="Q43" s="48">
        <f t="shared" si="46"/>
        <v>0</v>
      </c>
      <c r="R43" s="32">
        <f t="shared" si="46"/>
        <v>600</v>
      </c>
      <c r="S43" s="48">
        <f t="shared" si="46"/>
        <v>600</v>
      </c>
      <c r="T43" s="48">
        <f t="shared" si="46"/>
        <v>0</v>
      </c>
      <c r="U43" s="48">
        <f t="shared" si="46"/>
        <v>600</v>
      </c>
      <c r="V43" s="48">
        <f t="shared" si="46"/>
        <v>0</v>
      </c>
      <c r="W43" s="48">
        <f t="shared" si="46"/>
        <v>600</v>
      </c>
      <c r="X43" s="48">
        <f t="shared" si="46"/>
        <v>0</v>
      </c>
      <c r="Y43" s="48">
        <f t="shared" si="46"/>
        <v>600</v>
      </c>
      <c r="Z43" s="32">
        <f t="shared" si="46"/>
        <v>0</v>
      </c>
      <c r="AA43" s="32">
        <f t="shared" si="46"/>
        <v>961.5</v>
      </c>
      <c r="AB43" s="48">
        <f t="shared" si="46"/>
        <v>961.5</v>
      </c>
      <c r="AC43" s="48">
        <f t="shared" si="46"/>
        <v>0</v>
      </c>
      <c r="AD43" s="48">
        <f t="shared" si="46"/>
        <v>961.5</v>
      </c>
      <c r="AE43" s="48">
        <f t="shared" si="46"/>
        <v>0</v>
      </c>
      <c r="AF43" s="48">
        <f t="shared" si="46"/>
        <v>961.5</v>
      </c>
      <c r="AG43" s="48">
        <f t="shared" si="46"/>
        <v>-331</v>
      </c>
      <c r="AH43" s="48">
        <f t="shared" si="46"/>
        <v>630.5</v>
      </c>
      <c r="AI43" s="32">
        <f t="shared" si="46"/>
        <v>0</v>
      </c>
      <c r="AJ43" s="32">
        <f t="shared" si="46"/>
        <v>1037.9</v>
      </c>
      <c r="AK43" s="48">
        <f t="shared" si="46"/>
        <v>1037.9</v>
      </c>
      <c r="AL43" s="48">
        <f t="shared" si="46"/>
        <v>0</v>
      </c>
      <c r="AM43" s="48">
        <f t="shared" si="46"/>
        <v>1037.9</v>
      </c>
      <c r="AN43" s="48">
        <f t="shared" si="46"/>
        <v>0</v>
      </c>
      <c r="AO43" s="48">
        <f t="shared" si="46"/>
        <v>1037.9</v>
      </c>
      <c r="AP43" s="48">
        <f t="shared" si="46"/>
        <v>-433.5</v>
      </c>
      <c r="AQ43" s="48">
        <f t="shared" si="46"/>
        <v>604.4000000000001</v>
      </c>
    </row>
    <row r="44" spans="1:43" ht="24.75" customHeight="1">
      <c r="A44" s="35">
        <v>21</v>
      </c>
      <c r="B44" s="22" t="s">
        <v>61</v>
      </c>
      <c r="C44" s="39"/>
      <c r="D44" s="36"/>
      <c r="E44" s="45">
        <f>E45</f>
        <v>0</v>
      </c>
      <c r="F44" s="45">
        <f t="shared" si="45"/>
        <v>2599.4</v>
      </c>
      <c r="G44" s="45">
        <f t="shared" si="46"/>
        <v>2599.4</v>
      </c>
      <c r="H44" s="45">
        <f t="shared" si="5"/>
        <v>0</v>
      </c>
      <c r="I44" s="45">
        <f t="shared" si="46"/>
        <v>2599.4</v>
      </c>
      <c r="J44" s="45">
        <f t="shared" si="7"/>
        <v>0</v>
      </c>
      <c r="K44" s="45">
        <f t="shared" si="46"/>
        <v>2599.4</v>
      </c>
      <c r="L44" s="45">
        <f t="shared" si="46"/>
        <v>-764.5</v>
      </c>
      <c r="M44" s="45">
        <f t="shared" si="46"/>
        <v>1834.9</v>
      </c>
      <c r="N44" s="45">
        <f t="shared" si="46"/>
        <v>0</v>
      </c>
      <c r="O44" s="45">
        <f t="shared" si="46"/>
        <v>0</v>
      </c>
      <c r="P44" s="45">
        <f t="shared" si="46"/>
        <v>0</v>
      </c>
      <c r="Q44" s="45">
        <f t="shared" si="46"/>
        <v>0</v>
      </c>
      <c r="R44" s="45">
        <f t="shared" si="46"/>
        <v>600</v>
      </c>
      <c r="S44" s="45">
        <f t="shared" si="46"/>
        <v>600</v>
      </c>
      <c r="T44" s="45">
        <f t="shared" si="46"/>
        <v>0</v>
      </c>
      <c r="U44" s="45">
        <f t="shared" si="46"/>
        <v>600</v>
      </c>
      <c r="V44" s="45">
        <f t="shared" si="46"/>
        <v>0</v>
      </c>
      <c r="W44" s="45">
        <f t="shared" si="46"/>
        <v>600</v>
      </c>
      <c r="X44" s="45">
        <f t="shared" si="46"/>
        <v>0</v>
      </c>
      <c r="Y44" s="45">
        <f t="shared" si="46"/>
        <v>600</v>
      </c>
      <c r="Z44" s="45">
        <f t="shared" si="46"/>
        <v>0</v>
      </c>
      <c r="AA44" s="45">
        <f t="shared" si="46"/>
        <v>961.5</v>
      </c>
      <c r="AB44" s="45">
        <f t="shared" si="46"/>
        <v>961.5</v>
      </c>
      <c r="AC44" s="45">
        <f t="shared" si="46"/>
        <v>0</v>
      </c>
      <c r="AD44" s="45">
        <f t="shared" si="46"/>
        <v>961.5</v>
      </c>
      <c r="AE44" s="45">
        <f t="shared" si="46"/>
        <v>0</v>
      </c>
      <c r="AF44" s="45">
        <f t="shared" si="46"/>
        <v>961.5</v>
      </c>
      <c r="AG44" s="45">
        <f t="shared" si="46"/>
        <v>-331</v>
      </c>
      <c r="AH44" s="45">
        <f t="shared" si="46"/>
        <v>630.5</v>
      </c>
      <c r="AI44" s="45">
        <f t="shared" si="46"/>
        <v>0</v>
      </c>
      <c r="AJ44" s="45">
        <f t="shared" si="46"/>
        <v>1037.9</v>
      </c>
      <c r="AK44" s="45">
        <f t="shared" si="46"/>
        <v>1037.9</v>
      </c>
      <c r="AL44" s="45">
        <f t="shared" si="46"/>
        <v>0</v>
      </c>
      <c r="AM44" s="45">
        <f t="shared" si="46"/>
        <v>1037.9</v>
      </c>
      <c r="AN44" s="45">
        <f t="shared" si="46"/>
        <v>0</v>
      </c>
      <c r="AO44" s="45">
        <f t="shared" si="46"/>
        <v>1037.9</v>
      </c>
      <c r="AP44" s="45">
        <f t="shared" si="46"/>
        <v>-433.5</v>
      </c>
      <c r="AQ44" s="45">
        <f t="shared" si="46"/>
        <v>604.4000000000001</v>
      </c>
    </row>
    <row r="45" spans="1:43" ht="24.75" customHeight="1">
      <c r="A45" s="35">
        <v>22</v>
      </c>
      <c r="B45" s="22" t="s">
        <v>62</v>
      </c>
      <c r="C45" s="39"/>
      <c r="D45" s="36"/>
      <c r="E45" s="45">
        <f>C45+D45</f>
        <v>0</v>
      </c>
      <c r="F45" s="45">
        <f t="shared" si="45"/>
        <v>2599.4</v>
      </c>
      <c r="G45" s="45">
        <f>E45+F45</f>
        <v>2599.4</v>
      </c>
      <c r="H45" s="45">
        <f t="shared" si="5"/>
        <v>0</v>
      </c>
      <c r="I45" s="45">
        <f>G45+H45</f>
        <v>2599.4</v>
      </c>
      <c r="J45" s="45">
        <f t="shared" si="7"/>
        <v>0</v>
      </c>
      <c r="K45" s="45">
        <f>I45+J45</f>
        <v>2599.4</v>
      </c>
      <c r="L45" s="45">
        <f>AG45+AP45+X45</f>
        <v>-764.5</v>
      </c>
      <c r="M45" s="45">
        <f>K45+L45</f>
        <v>1834.9</v>
      </c>
      <c r="N45" s="36"/>
      <c r="O45" s="36"/>
      <c r="P45" s="36"/>
      <c r="Q45" s="36">
        <f>O45+P45</f>
        <v>0</v>
      </c>
      <c r="R45" s="36">
        <v>600</v>
      </c>
      <c r="S45" s="36">
        <f>Q45+R45</f>
        <v>600</v>
      </c>
      <c r="T45" s="36"/>
      <c r="U45" s="36">
        <f>S45+T45</f>
        <v>600</v>
      </c>
      <c r="V45" s="36"/>
      <c r="W45" s="36">
        <f>U45+V45</f>
        <v>600</v>
      </c>
      <c r="X45" s="36"/>
      <c r="Y45" s="36">
        <f>W45+X45</f>
        <v>600</v>
      </c>
      <c r="Z45" s="36"/>
      <c r="AA45" s="36">
        <v>961.5</v>
      </c>
      <c r="AB45" s="36">
        <f>Z45+AA45</f>
        <v>961.5</v>
      </c>
      <c r="AC45" s="36"/>
      <c r="AD45" s="36">
        <f>AB45+AC45</f>
        <v>961.5</v>
      </c>
      <c r="AE45" s="36"/>
      <c r="AF45" s="36">
        <f>AD45+AE45</f>
        <v>961.5</v>
      </c>
      <c r="AG45" s="36">
        <v>-331</v>
      </c>
      <c r="AH45" s="36">
        <f>AF45+AG45</f>
        <v>630.5</v>
      </c>
      <c r="AI45" s="36">
        <f>C45-N45-O45-Z45</f>
        <v>0</v>
      </c>
      <c r="AJ45" s="36">
        <v>1037.9</v>
      </c>
      <c r="AK45" s="36">
        <f>AI45+AJ45</f>
        <v>1037.9</v>
      </c>
      <c r="AL45" s="36"/>
      <c r="AM45" s="36">
        <f>AK45+AL45</f>
        <v>1037.9</v>
      </c>
      <c r="AN45" s="36"/>
      <c r="AO45" s="36">
        <f>AM45+AN45</f>
        <v>1037.9</v>
      </c>
      <c r="AP45" s="36">
        <v>-433.5</v>
      </c>
      <c r="AQ45" s="36">
        <f t="shared" si="27"/>
        <v>604.4000000000001</v>
      </c>
    </row>
    <row r="46" spans="1:43" ht="24.75" customHeight="1">
      <c r="A46" s="30"/>
      <c r="B46" s="46" t="s">
        <v>71</v>
      </c>
      <c r="C46" s="47"/>
      <c r="D46" s="32"/>
      <c r="E46" s="48">
        <f>E47</f>
        <v>0</v>
      </c>
      <c r="F46" s="48">
        <f t="shared" si="45"/>
        <v>0</v>
      </c>
      <c r="G46" s="48">
        <f t="shared" si="46"/>
        <v>0</v>
      </c>
      <c r="H46" s="48">
        <f>T46+AC46+AL46</f>
        <v>0</v>
      </c>
      <c r="I46" s="48">
        <f t="shared" si="46"/>
        <v>0</v>
      </c>
      <c r="J46" s="48">
        <f>V46+AE46+AN46</f>
        <v>55</v>
      </c>
      <c r="K46" s="48">
        <f>I46+J46</f>
        <v>55</v>
      </c>
      <c r="L46" s="48">
        <f>AG46+AP46+X46</f>
        <v>0</v>
      </c>
      <c r="M46" s="48">
        <f>K46+L46</f>
        <v>55</v>
      </c>
      <c r="N46" s="32">
        <f t="shared" si="46"/>
        <v>0</v>
      </c>
      <c r="O46" s="32">
        <f t="shared" si="46"/>
        <v>0</v>
      </c>
      <c r="P46" s="32">
        <f t="shared" si="46"/>
        <v>0</v>
      </c>
      <c r="Q46" s="48">
        <f t="shared" si="46"/>
        <v>0</v>
      </c>
      <c r="R46" s="32">
        <f t="shared" si="46"/>
        <v>0</v>
      </c>
      <c r="S46" s="48">
        <f t="shared" si="46"/>
        <v>0</v>
      </c>
      <c r="T46" s="48">
        <f>T47</f>
        <v>0</v>
      </c>
      <c r="U46" s="48">
        <f t="shared" si="46"/>
        <v>0</v>
      </c>
      <c r="V46" s="48">
        <f>V47</f>
        <v>0</v>
      </c>
      <c r="W46" s="48">
        <f t="shared" si="46"/>
        <v>0</v>
      </c>
      <c r="X46" s="48">
        <f>X47</f>
        <v>0</v>
      </c>
      <c r="Y46" s="48">
        <f t="shared" si="46"/>
        <v>0</v>
      </c>
      <c r="Z46" s="32">
        <f t="shared" si="46"/>
        <v>0</v>
      </c>
      <c r="AA46" s="32">
        <f t="shared" si="46"/>
        <v>0</v>
      </c>
      <c r="AB46" s="48">
        <f t="shared" si="46"/>
        <v>0</v>
      </c>
      <c r="AC46" s="48">
        <f>AC47</f>
        <v>0</v>
      </c>
      <c r="AD46" s="48">
        <f t="shared" si="46"/>
        <v>0</v>
      </c>
      <c r="AE46" s="48">
        <f>AE47</f>
        <v>55</v>
      </c>
      <c r="AF46" s="32">
        <f>AD46+AE46</f>
        <v>55</v>
      </c>
      <c r="AG46" s="48">
        <f>AG47</f>
        <v>0</v>
      </c>
      <c r="AH46" s="32">
        <f>AF46+AG46</f>
        <v>55</v>
      </c>
      <c r="AI46" s="32">
        <f t="shared" si="46"/>
        <v>0</v>
      </c>
      <c r="AJ46" s="32">
        <f t="shared" si="46"/>
        <v>0</v>
      </c>
      <c r="AK46" s="48">
        <f t="shared" si="46"/>
        <v>0</v>
      </c>
      <c r="AL46" s="48">
        <f>AL47</f>
        <v>0</v>
      </c>
      <c r="AM46" s="48">
        <f t="shared" si="46"/>
        <v>0</v>
      </c>
      <c r="AN46" s="48">
        <f>AN47</f>
        <v>0</v>
      </c>
      <c r="AO46" s="48">
        <f t="shared" si="46"/>
        <v>0</v>
      </c>
      <c r="AP46" s="48">
        <f>AP47</f>
        <v>0</v>
      </c>
      <c r="AQ46" s="48">
        <f t="shared" si="27"/>
        <v>0</v>
      </c>
    </row>
    <row r="47" spans="1:43" ht="24.75" customHeight="1">
      <c r="A47" s="35">
        <v>23</v>
      </c>
      <c r="B47" s="22" t="s">
        <v>72</v>
      </c>
      <c r="C47" s="39"/>
      <c r="D47" s="36"/>
      <c r="E47" s="45">
        <f>E48</f>
        <v>0</v>
      </c>
      <c r="F47" s="45">
        <f t="shared" si="45"/>
        <v>0</v>
      </c>
      <c r="G47" s="45">
        <f t="shared" si="46"/>
        <v>0</v>
      </c>
      <c r="H47" s="45">
        <f>T47+AC47+AL47</f>
        <v>0</v>
      </c>
      <c r="I47" s="45">
        <f t="shared" si="46"/>
        <v>0</v>
      </c>
      <c r="J47" s="45">
        <f>V47+AE47+AN47</f>
        <v>55</v>
      </c>
      <c r="K47" s="45">
        <f>I47+J47</f>
        <v>55</v>
      </c>
      <c r="L47" s="45">
        <f>AG47+AP47+X47</f>
        <v>0</v>
      </c>
      <c r="M47" s="45">
        <f>K47+L47</f>
        <v>55</v>
      </c>
      <c r="N47" s="45">
        <f t="shared" si="46"/>
        <v>0</v>
      </c>
      <c r="O47" s="45">
        <f t="shared" si="46"/>
        <v>0</v>
      </c>
      <c r="P47" s="45">
        <f t="shared" si="46"/>
        <v>0</v>
      </c>
      <c r="Q47" s="45">
        <f t="shared" si="46"/>
        <v>0</v>
      </c>
      <c r="R47" s="45">
        <f t="shared" si="46"/>
        <v>0</v>
      </c>
      <c r="S47" s="45">
        <f t="shared" si="46"/>
        <v>0</v>
      </c>
      <c r="T47" s="45"/>
      <c r="U47" s="45">
        <f t="shared" si="46"/>
        <v>0</v>
      </c>
      <c r="V47" s="45"/>
      <c r="W47" s="45">
        <f t="shared" si="46"/>
        <v>0</v>
      </c>
      <c r="X47" s="45"/>
      <c r="Y47" s="45">
        <f t="shared" si="46"/>
        <v>0</v>
      </c>
      <c r="Z47" s="45">
        <f t="shared" si="46"/>
        <v>0</v>
      </c>
      <c r="AA47" s="45">
        <f t="shared" si="46"/>
        <v>0</v>
      </c>
      <c r="AB47" s="45">
        <f t="shared" si="46"/>
        <v>0</v>
      </c>
      <c r="AC47" s="45"/>
      <c r="AD47" s="45">
        <f t="shared" si="46"/>
        <v>0</v>
      </c>
      <c r="AE47" s="45">
        <v>55</v>
      </c>
      <c r="AF47" s="36">
        <f>AD47+AE47</f>
        <v>55</v>
      </c>
      <c r="AG47" s="45"/>
      <c r="AH47" s="36">
        <f>AF47+AG47</f>
        <v>55</v>
      </c>
      <c r="AI47" s="45">
        <f t="shared" si="46"/>
        <v>0</v>
      </c>
      <c r="AJ47" s="45">
        <f t="shared" si="46"/>
        <v>0</v>
      </c>
      <c r="AK47" s="45">
        <f t="shared" si="46"/>
        <v>0</v>
      </c>
      <c r="AL47" s="45"/>
      <c r="AM47" s="45">
        <f t="shared" si="46"/>
        <v>0</v>
      </c>
      <c r="AN47" s="45"/>
      <c r="AO47" s="45">
        <f t="shared" si="46"/>
        <v>0</v>
      </c>
      <c r="AP47" s="45"/>
      <c r="AQ47" s="45">
        <f t="shared" si="27"/>
        <v>0</v>
      </c>
    </row>
    <row r="48" spans="5:43" s="26" customFormat="1" ht="9" customHeight="1"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</row>
    <row r="49" s="26" customFormat="1" ht="16.5" customHeight="1">
      <c r="B49" s="40" t="s">
        <v>46</v>
      </c>
    </row>
    <row r="50" s="26" customFormat="1" ht="15.75" customHeight="1">
      <c r="B50" s="40" t="s">
        <v>65</v>
      </c>
    </row>
    <row r="51" spans="1:44" s="42" customFormat="1" ht="59.25" customHeight="1">
      <c r="A51" s="41"/>
      <c r="B51" s="44" t="s">
        <v>10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 t="s">
        <v>11</v>
      </c>
      <c r="Z51" s="44" t="s">
        <v>11</v>
      </c>
      <c r="AA51" s="44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</row>
    <row r="52" s="26" customFormat="1" ht="12.75"/>
    <row r="53" s="26" customFormat="1" ht="12.75"/>
  </sheetData>
  <mergeCells count="1">
    <mergeCell ref="B6:AH6"/>
  </mergeCells>
  <conditionalFormatting sqref="AJ1 AL1:AQ1">
    <cfRule type="cellIs" priority="1" dxfId="0" operator="lessThan" stopIfTrue="1">
      <formula>0</formula>
    </cfRule>
  </conditionalFormatting>
  <printOptions/>
  <pageMargins left="0.25" right="0.17" top="1.1" bottom="0.31496062992125984" header="0.5118110236220472" footer="0.31496062992125984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showZeros="0" zoomScale="75" zoomScaleNormal="75" workbookViewId="0" topLeftCell="F1">
      <pane xSplit="2" ySplit="7" topLeftCell="H8" activePane="bottomRight" state="frozen"/>
      <selection pane="topLeft" activeCell="F1" sqref="F1"/>
      <selection pane="topRight" activeCell="H1" sqref="H1"/>
      <selection pane="bottomLeft" activeCell="F8" sqref="F8"/>
      <selection pane="bottomRight" activeCell="G8" sqref="G8"/>
    </sheetView>
  </sheetViews>
  <sheetFormatPr defaultColWidth="9.00390625" defaultRowHeight="12.75" outlineLevelCol="1"/>
  <cols>
    <col min="1" max="3" width="0" style="0" hidden="1" customWidth="1" outlineLevel="1"/>
    <col min="4" max="4" width="14.875" style="0" hidden="1" customWidth="1" outlineLevel="1"/>
    <col min="5" max="5" width="7.125" style="0" customWidth="1" outlineLevel="1"/>
    <col min="7" max="7" width="94.00390625" style="0" customWidth="1"/>
    <col min="8" max="8" width="16.125" style="0" customWidth="1"/>
  </cols>
  <sheetData>
    <row r="1" s="1" customFormat="1" ht="18">
      <c r="H1" s="2" t="s">
        <v>34</v>
      </c>
    </row>
    <row r="2" s="1" customFormat="1" ht="18">
      <c r="H2" s="2" t="s">
        <v>0</v>
      </c>
    </row>
    <row r="3" s="1" customFormat="1" ht="18">
      <c r="H3" s="3" t="s">
        <v>35</v>
      </c>
    </row>
    <row r="4" spans="7:8" s="1" customFormat="1" ht="56.25" customHeight="1">
      <c r="G4" s="4" t="s">
        <v>32</v>
      </c>
      <c r="H4" s="4"/>
    </row>
    <row r="5" s="1" customFormat="1" ht="16.5" customHeight="1">
      <c r="H5" s="5" t="s">
        <v>2</v>
      </c>
    </row>
    <row r="6" spans="6:8" s="1" customFormat="1" ht="12.75" customHeight="1">
      <c r="F6" s="60" t="s">
        <v>3</v>
      </c>
      <c r="G6" s="59" t="s">
        <v>4</v>
      </c>
      <c r="H6" s="62" t="s">
        <v>5</v>
      </c>
    </row>
    <row r="7" spans="6:8" s="1" customFormat="1" ht="22.5" customHeight="1">
      <c r="F7" s="61"/>
      <c r="G7" s="59"/>
      <c r="H7" s="62"/>
    </row>
    <row r="8" spans="1:8" s="11" customFormat="1" ht="34.5" customHeight="1">
      <c r="A8" s="6"/>
      <c r="B8" s="6" t="s">
        <v>6</v>
      </c>
      <c r="C8" s="6" t="s">
        <v>7</v>
      </c>
      <c r="D8" s="6"/>
      <c r="E8" s="7"/>
      <c r="F8" s="8"/>
      <c r="G8" s="9" t="s">
        <v>8</v>
      </c>
      <c r="H8" s="10">
        <f>H9+H11+H13</f>
        <v>4561.099999999999</v>
      </c>
    </row>
    <row r="9" spans="1:8" s="11" customFormat="1" ht="34.5" customHeight="1">
      <c r="A9" s="19"/>
      <c r="B9" s="19"/>
      <c r="C9" s="19"/>
      <c r="D9" s="19"/>
      <c r="E9" s="19"/>
      <c r="F9" s="24"/>
      <c r="G9" s="21" t="s">
        <v>31</v>
      </c>
      <c r="H9" s="23">
        <f>H10</f>
        <v>4492</v>
      </c>
    </row>
    <row r="10" spans="1:8" s="11" customFormat="1" ht="34.5" customHeight="1">
      <c r="A10" s="19"/>
      <c r="B10" s="19"/>
      <c r="C10" s="19"/>
      <c r="D10" s="19"/>
      <c r="E10" s="19"/>
      <c r="F10" s="24">
        <v>1</v>
      </c>
      <c r="G10" s="20" t="s">
        <v>25</v>
      </c>
      <c r="H10" s="23">
        <v>4492</v>
      </c>
    </row>
    <row r="11" spans="1:8" s="11" customFormat="1" ht="34.5" customHeight="1">
      <c r="A11" s="19"/>
      <c r="B11" s="19"/>
      <c r="C11" s="19"/>
      <c r="D11" s="19"/>
      <c r="E11" s="19"/>
      <c r="F11" s="24"/>
      <c r="G11" s="9" t="s">
        <v>24</v>
      </c>
      <c r="H11" s="23">
        <f>H12</f>
        <v>2.2</v>
      </c>
    </row>
    <row r="12" spans="1:8" s="11" customFormat="1" ht="34.5" customHeight="1">
      <c r="A12" s="19"/>
      <c r="B12" s="19"/>
      <c r="C12" s="19"/>
      <c r="D12" s="19"/>
      <c r="E12" s="19"/>
      <c r="F12" s="24">
        <v>2</v>
      </c>
      <c r="G12" s="12" t="s">
        <v>26</v>
      </c>
      <c r="H12" s="23">
        <v>2.2</v>
      </c>
    </row>
    <row r="13" spans="1:8" s="11" customFormat="1" ht="34.5" customHeight="1">
      <c r="A13" s="19"/>
      <c r="B13" s="19"/>
      <c r="C13" s="19"/>
      <c r="D13" s="19"/>
      <c r="E13" s="19"/>
      <c r="F13" s="24"/>
      <c r="G13" s="21" t="s">
        <v>27</v>
      </c>
      <c r="H13" s="23">
        <f>SUM(H14:H15)</f>
        <v>66.9</v>
      </c>
    </row>
    <row r="14" spans="1:8" s="11" customFormat="1" ht="34.5" customHeight="1">
      <c r="A14" s="19"/>
      <c r="B14" s="19"/>
      <c r="C14" s="19"/>
      <c r="D14" s="19"/>
      <c r="E14" s="19"/>
      <c r="F14" s="24">
        <v>3</v>
      </c>
      <c r="G14" s="22" t="s">
        <v>28</v>
      </c>
      <c r="H14" s="23">
        <v>2.9</v>
      </c>
    </row>
    <row r="15" spans="6:8" ht="34.5" customHeight="1">
      <c r="F15" s="24">
        <v>4</v>
      </c>
      <c r="G15" s="22" t="s">
        <v>29</v>
      </c>
      <c r="H15" s="13">
        <v>64</v>
      </c>
    </row>
    <row r="16" s="1" customFormat="1" ht="12.75"/>
    <row r="17" s="1" customFormat="1" ht="19.5" customHeight="1">
      <c r="G17" s="25" t="s">
        <v>33</v>
      </c>
    </row>
    <row r="18" spans="1:9" s="17" customFormat="1" ht="71.25" customHeight="1">
      <c r="A18" s="14"/>
      <c r="B18" s="15" t="s">
        <v>9</v>
      </c>
      <c r="C18" s="16"/>
      <c r="D18" s="16"/>
      <c r="E18" s="16"/>
      <c r="F18" s="16"/>
      <c r="G18" s="16" t="s">
        <v>30</v>
      </c>
      <c r="H18" s="16"/>
      <c r="I18" s="16"/>
    </row>
    <row r="19" s="1" customFormat="1" ht="12.75"/>
    <row r="20" s="1" customFormat="1" ht="12.75"/>
  </sheetData>
  <mergeCells count="3">
    <mergeCell ref="G6:G7"/>
    <mergeCell ref="F6:F7"/>
    <mergeCell ref="H6:H7"/>
  </mergeCells>
  <conditionalFormatting sqref="H1">
    <cfRule type="cellIs" priority="1" dxfId="0" operator="lessThan" stopIfTrue="1">
      <formula>0</formula>
    </cfRule>
  </conditionalFormatting>
  <printOptions/>
  <pageMargins left="1.29" right="0.17" top="0.6" bottom="0.31" header="0.5" footer="0.3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Sidorenko</cp:lastModifiedBy>
  <cp:lastPrinted>2006-08-18T09:01:58Z</cp:lastPrinted>
  <dcterms:created xsi:type="dcterms:W3CDTF">2006-03-24T02:53:41Z</dcterms:created>
  <dcterms:modified xsi:type="dcterms:W3CDTF">2006-10-10T02:22:11Z</dcterms:modified>
  <cp:category/>
  <cp:version/>
  <cp:contentType/>
  <cp:contentStatus/>
</cp:coreProperties>
</file>