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3350" windowHeight="10695" activeTab="0"/>
  </bookViews>
  <sheets>
    <sheet name="к 23.11.2006" sheetId="1" r:id="rId1"/>
    <sheet name="7.Физическая_культура (2)" sheetId="2" r:id="rId2"/>
  </sheets>
  <definedNames>
    <definedName name="Z_03E9FE6B_F332_11D7_AC07_00D0B7BFB203_.wvu.PrintArea" localSheetId="1" hidden="1">'7.Физическая_культура (2)'!$A$1:$E$25</definedName>
    <definedName name="Z_03E9FE6B_F332_11D7_AC07_00D0B7BFB203_.wvu.PrintArea" localSheetId="0" hidden="1">'к 23.11.2006'!$A$1:$E$25</definedName>
    <definedName name="Z_0B43F7E5_46E2_428C_8AB7_1F1E7254975B_.wvu.Cols" localSheetId="1" hidden="1">'7.Физическая_культура (2)'!$E:$E,'7.Физическая_культура (2)'!#REF!</definedName>
    <definedName name="Z_0B43F7E5_46E2_428C_8AB7_1F1E7254975B_.wvu.Cols" localSheetId="0" hidden="1">'к 23.11.2006'!$E:$E,'к 23.11.2006'!#REF!</definedName>
    <definedName name="Z_0B43F7E5_46E2_428C_8AB7_1F1E7254975B_.wvu.PrintArea" localSheetId="1" hidden="1">'7.Физическая_культура (2)'!#REF!</definedName>
    <definedName name="Z_0B43F7E5_46E2_428C_8AB7_1F1E7254975B_.wvu.PrintArea" localSheetId="0" hidden="1">'к 23.11.2006'!#REF!</definedName>
    <definedName name="Z_0D513841_2B9D_44D0_81A3_22AD1764D50A_.wvu.Cols" localSheetId="1" hidden="1">'7.Физическая_культура (2)'!$E:$E,'7.Физическая_культура (2)'!#REF!</definedName>
    <definedName name="Z_0D513841_2B9D_44D0_81A3_22AD1764D50A_.wvu.Cols" localSheetId="0" hidden="1">'к 23.11.2006'!$E:$E,'к 23.11.2006'!#REF!</definedName>
    <definedName name="Z_0D513841_2B9D_44D0_81A3_22AD1764D50A_.wvu.PrintArea" localSheetId="1" hidden="1">'7.Физическая_культура (2)'!#REF!</definedName>
    <definedName name="Z_0D513841_2B9D_44D0_81A3_22AD1764D50A_.wvu.PrintArea" localSheetId="0" hidden="1">'к 23.11.2006'!#REF!</definedName>
    <definedName name="Z_1408D4E0_F4B5_11D7_870F_009027A6C48C_.wvu.PrintArea" localSheetId="1" hidden="1">'7.Физическая_культура (2)'!$A$1:$E$25</definedName>
    <definedName name="Z_1408D4E0_F4B5_11D7_870F_009027A6C48C_.wvu.PrintArea" localSheetId="0" hidden="1">'к 23.11.2006'!$A$1:$E$25</definedName>
    <definedName name="Z_1BE592D6_7812_4E19_9AC7_C8102C6FECCF_.wvu.Cols" localSheetId="1" hidden="1">'7.Физическая_культура (2)'!$D:$D,'7.Физическая_культура (2)'!#REF!</definedName>
    <definedName name="Z_1BE592D6_7812_4E19_9AC7_C8102C6FECCF_.wvu.Cols" localSheetId="0" hidden="1">'к 23.11.2006'!$D:$D,'к 23.11.2006'!#REF!</definedName>
    <definedName name="Z_1BE592D6_7812_4E19_9AC7_C8102C6FECCF_.wvu.PrintArea" localSheetId="1" hidden="1">'7.Физическая_культура (2)'!$A$1:$O$25</definedName>
    <definedName name="Z_1BE592D6_7812_4E19_9AC7_C8102C6FECCF_.wvu.PrintArea" localSheetId="0" hidden="1">'к 23.11.2006'!$A$1:$O$25</definedName>
    <definedName name="Z_1BE592D6_7812_4E19_9AC7_C8102C6FECCF_.wvu.PrintTitles" localSheetId="1" hidden="1">'7.Физическая_культура (2)'!$6:$6</definedName>
    <definedName name="Z_1BE592D6_7812_4E19_9AC7_C8102C6FECCF_.wvu.PrintTitles" localSheetId="0" hidden="1">'к 23.11.2006'!$6:$6</definedName>
    <definedName name="Z_3AE60815_C3B9_4576_B22C_FD300646EDB0_.wvu.PrintArea" localSheetId="1" hidden="1">'7.Физическая_культура (2)'!$A$1:$E$25</definedName>
    <definedName name="Z_3AE60815_C3B9_4576_B22C_FD300646EDB0_.wvu.PrintArea" localSheetId="0" hidden="1">'к 23.11.2006'!$A$1:$E$25</definedName>
    <definedName name="Z_4278F54F_EC7E_4645_84D7_77A328CF1819_.wvu.PrintArea" localSheetId="1" hidden="1">'7.Физическая_культура (2)'!$A$1:$E$25</definedName>
    <definedName name="Z_4278F54F_EC7E_4645_84D7_77A328CF1819_.wvu.PrintArea" localSheetId="0" hidden="1">'к 23.11.2006'!$A$1:$E$25</definedName>
    <definedName name="Z_496472FC_34A0_406F_8130_FD40C43D53B9_.wvu.Cols" localSheetId="1" hidden="1">'7.Физическая_культура (2)'!$E:$E,'7.Физическая_культура (2)'!#REF!</definedName>
    <definedName name="Z_496472FC_34A0_406F_8130_FD40C43D53B9_.wvu.Cols" localSheetId="0" hidden="1">'к 23.11.2006'!$E:$E,'к 23.11.2006'!#REF!</definedName>
    <definedName name="Z_496472FC_34A0_406F_8130_FD40C43D53B9_.wvu.PrintArea" localSheetId="1" hidden="1">'7.Физическая_культура (2)'!#REF!</definedName>
    <definedName name="Z_496472FC_34A0_406F_8130_FD40C43D53B9_.wvu.PrintArea" localSheetId="0" hidden="1">'к 23.11.2006'!#REF!</definedName>
    <definedName name="Z_56693FC1_1371_11D8_9D04_009027A6C496_.wvu.Cols" localSheetId="1" hidden="1">'7.Физическая_культура (2)'!$E:$E,'7.Физическая_культура (2)'!#REF!</definedName>
    <definedName name="Z_56693FC1_1371_11D8_9D04_009027A6C496_.wvu.Cols" localSheetId="0" hidden="1">'к 23.11.2006'!$E:$E,'к 23.11.2006'!#REF!</definedName>
    <definedName name="Z_56693FC1_1371_11D8_9D04_009027A6C496_.wvu.PrintArea" localSheetId="1" hidden="1">'7.Физическая_культура (2)'!#REF!</definedName>
    <definedName name="Z_56693FC1_1371_11D8_9D04_009027A6C496_.wvu.PrintArea" localSheetId="0" hidden="1">'к 23.11.2006'!#REF!</definedName>
    <definedName name="Z_65F87CC0_F8E2_11D7_A9EF_009027A6C22F_.wvu.PrintArea" localSheetId="1" hidden="1">'7.Физическая_культура (2)'!$A$1:$E$25</definedName>
    <definedName name="Z_65F87CC0_F8E2_11D7_A9EF_009027A6C22F_.wvu.PrintArea" localSheetId="0" hidden="1">'к 23.11.2006'!$A$1:$E$25</definedName>
    <definedName name="Z_6F7F2B2F_4324_4976_8A65_77BA0A61269D_.wvu.Cols" localSheetId="1" hidden="1">'7.Физическая_культура (2)'!$D:$E,'7.Физическая_культура (2)'!$O:$O</definedName>
    <definedName name="Z_6F7F2B2F_4324_4976_8A65_77BA0A61269D_.wvu.Cols" localSheetId="0" hidden="1">'к 23.11.2006'!$D:$E,'к 23.11.2006'!$O:$O</definedName>
    <definedName name="Z_6F7F2B2F_4324_4976_8A65_77BA0A61269D_.wvu.PrintArea" localSheetId="1" hidden="1">'7.Физическая_культура (2)'!$A$1:$O$25</definedName>
    <definedName name="Z_6F7F2B2F_4324_4976_8A65_77BA0A61269D_.wvu.PrintArea" localSheetId="0" hidden="1">'к 23.11.2006'!$A$1:$O$25</definedName>
    <definedName name="Z_6F7F2B2F_4324_4976_8A65_77BA0A61269D_.wvu.PrintTitles" localSheetId="1" hidden="1">'7.Физическая_культура (2)'!$6:$6</definedName>
    <definedName name="Z_6F7F2B2F_4324_4976_8A65_77BA0A61269D_.wvu.PrintTitles" localSheetId="0" hidden="1">'к 23.11.2006'!$6:$6</definedName>
    <definedName name="Z_AD4FE466_0F42_4980_803F_8C55183A8122_.wvu.PrintArea" localSheetId="1" hidden="1">'7.Физическая_культура (2)'!$A$1:$E$25</definedName>
    <definedName name="Z_AD4FE466_0F42_4980_803F_8C55183A8122_.wvu.PrintArea" localSheetId="0" hidden="1">'к 23.11.2006'!$A$1:$E$25</definedName>
    <definedName name="Z_B9EC7D41_008A_11D8_9D04_009027A6C496_.wvu.PrintArea" localSheetId="1" hidden="1">'7.Физическая_культура (2)'!$A$1:$E$25</definedName>
    <definedName name="Z_B9EC7D41_008A_11D8_9D04_009027A6C496_.wvu.PrintArea" localSheetId="0" hidden="1">'к 23.11.2006'!$A$1:$E$25</definedName>
    <definedName name="Z_CA051906_837A_4904_91DB_9E6912B5AB6E_.wvu.PrintArea" localSheetId="1" hidden="1">'7.Физическая_культура (2)'!$A$1:$E$25</definedName>
    <definedName name="Z_CA051906_837A_4904_91DB_9E6912B5AB6E_.wvu.PrintArea" localSheetId="0" hidden="1">'к 23.11.2006'!$A$1:$E$25</definedName>
    <definedName name="Z_D55972E9_67B4_4688_A9DB_4AE445FAF453_.wvu.Cols" localSheetId="1" hidden="1">'7.Физическая_культура (2)'!$D:$D,'7.Физическая_культура (2)'!$L:$L</definedName>
    <definedName name="Z_D55972E9_67B4_4688_A9DB_4AE445FAF453_.wvu.Cols" localSheetId="0" hidden="1">'к 23.11.2006'!$D:$D,'к 23.11.2006'!$L:$L</definedName>
    <definedName name="Z_D55972E9_67B4_4688_A9DB_4AE445FAF453_.wvu.PrintArea" localSheetId="1" hidden="1">'7.Физическая_культура (2)'!$A$1:$O$25</definedName>
    <definedName name="Z_D55972E9_67B4_4688_A9DB_4AE445FAF453_.wvu.PrintArea" localSheetId="0" hidden="1">'к 23.11.2006'!$A$1:$O$25</definedName>
    <definedName name="Z_FADAD500_4DBE_11D8_A5E1_009027A6C50C_.wvu.PrintArea" localSheetId="1" hidden="1">'7.Физическая_культура (2)'!$A$1:$E$25</definedName>
    <definedName name="Z_FADAD500_4DBE_11D8_A5E1_009027A6C50C_.wvu.PrintArea" localSheetId="0" hidden="1">'к 23.11.2006'!$A$1:$E$25</definedName>
    <definedName name="_xlnm.Print_Titles" localSheetId="1">'7.Физическая_культура (2)'!$6:$6</definedName>
    <definedName name="_xlnm.Print_Area" localSheetId="1">'7.Физическая_культура (2)'!$A$1:$Q$25</definedName>
    <definedName name="_xlnm.Print_Area" localSheetId="0">'к 23.11.2006'!$A$1:$Q$96</definedName>
  </definedNames>
  <calcPr fullCalcOnLoad="1"/>
</workbook>
</file>

<file path=xl/sharedStrings.xml><?xml version="1.0" encoding="utf-8"?>
<sst xmlns="http://schemas.openxmlformats.org/spreadsheetml/2006/main" count="149" uniqueCount="48">
  <si>
    <t>Думы ЗАТО Северск</t>
  </si>
  <si>
    <t>от____________2006 №______</t>
  </si>
  <si>
    <t xml:space="preserve">   (тыс.руб.)</t>
  </si>
  <si>
    <t>Раздел</t>
  </si>
  <si>
    <t>Подраздел</t>
  </si>
  <si>
    <t xml:space="preserve"> Мероприятия</t>
  </si>
  <si>
    <t>формула</t>
  </si>
  <si>
    <t>09</t>
  </si>
  <si>
    <t>02</t>
  </si>
  <si>
    <t>1. Физкультурно-оздоровительная и спортивная работа среди детей и учащейся молодежи</t>
  </si>
  <si>
    <t>2. Физкультурно-оздоровительная и профилактическая работа с населением</t>
  </si>
  <si>
    <t>3. Физическая культура и спорт среди молодежи, лиц среднего и старшего возраста</t>
  </si>
  <si>
    <t>4. Подготовка и участие сборных команд города в областных, всероссийских, международных соревнованиях</t>
  </si>
  <si>
    <t>8. Информационная, образовательно-просветительская и рекламная деятельность по формированию здорового образа жизни</t>
  </si>
  <si>
    <t>9. Материально-техническое обеспечение проведения городских спортивно-массовых мероприятий</t>
  </si>
  <si>
    <t>ИТОГО РАСХОДОВ</t>
  </si>
  <si>
    <t>Кроме того, за счёт прочих безвозмездных поступлений на мероприятия по разделам программы:</t>
  </si>
  <si>
    <t>Всего РАСХОДОВ</t>
  </si>
  <si>
    <t>контроль</t>
  </si>
  <si>
    <t>Мэр ЗАТО Северск</t>
  </si>
  <si>
    <t>Н.И.Кузьменко</t>
  </si>
  <si>
    <t>Утв. план 2006 года</t>
  </si>
  <si>
    <t>4. Подготовка и участие сборных команд ЗАТО Северск в областных, всероссийских, международных соревнованиях</t>
  </si>
  <si>
    <t>5. Подготовка и участие сборной команды ЗАТО Северск по баскетболу в Чемпионате России</t>
  </si>
  <si>
    <t>6. Организация работы спортивно-технических клубов</t>
  </si>
  <si>
    <t>7. Кадровое обеспечение физкультурно-оздоровительной и спортивно-массовой работы</t>
  </si>
  <si>
    <t>Приложение 25 к решению</t>
  </si>
  <si>
    <t>Утв. план         1 квартала</t>
  </si>
  <si>
    <t>Утв. план    2 квартала</t>
  </si>
  <si>
    <t>Утв. план    3 квартала</t>
  </si>
  <si>
    <t>Утв. план    4 квартала</t>
  </si>
  <si>
    <t>(плюс, минус)</t>
  </si>
  <si>
    <t>Уточ. план 2006 года</t>
  </si>
  <si>
    <t>Уточ. план    4 квартала</t>
  </si>
  <si>
    <t xml:space="preserve">Программа                                                                                                                                                                                                                 "Развитие физической культуры, спорта и здорового образа жизни населения ЗАТО Северск на 2006 год"                                                  </t>
  </si>
  <si>
    <t>Майорова</t>
  </si>
  <si>
    <t>77 38  84</t>
  </si>
  <si>
    <t>Программа                                                                                                                                                                                                                 "Развитие физической культуры, спорта</t>
  </si>
  <si>
    <t>к</t>
  </si>
  <si>
    <t>Ирина Ивановна Майорова</t>
  </si>
  <si>
    <t>Утв. план               4 квартала</t>
  </si>
  <si>
    <t>Утв. план                   3 квартала</t>
  </si>
  <si>
    <t>Уточ. план               4 квартала</t>
  </si>
  <si>
    <t>Утв. план                2 квартала</t>
  </si>
  <si>
    <t>Утв. план             2006 года</t>
  </si>
  <si>
    <t>77-38-84</t>
  </si>
  <si>
    <t xml:space="preserve">Приложение 25 </t>
  </si>
  <si>
    <t>к Решению Думы ЗАТО Северск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</si>
</sst>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1"/>
      <color indexed="10"/>
      <name val="Arial Cyr"/>
      <family val="2"/>
    </font>
    <font>
      <sz val="14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16"/>
      <name val="Arial"/>
      <family val="0"/>
    </font>
    <font>
      <sz val="18"/>
      <name val="Arial Cyr"/>
      <family val="2"/>
    </font>
    <font>
      <b/>
      <sz val="1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Alignment="1">
      <alignment/>
    </xf>
    <xf numFmtId="172" fontId="7" fillId="2" borderId="0" xfId="18" applyNumberFormat="1" applyFont="1" applyFill="1" applyBorder="1" applyAlignment="1" applyProtection="1">
      <alignment horizontal="right" vertical="top"/>
      <protection/>
    </xf>
    <xf numFmtId="0" fontId="5" fillId="2" borderId="0" xfId="0" applyFont="1" applyFill="1" applyAlignment="1">
      <alignment/>
    </xf>
    <xf numFmtId="172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172" fontId="5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172" fontId="5" fillId="2" borderId="1" xfId="0" applyNumberFormat="1" applyFont="1" applyFill="1" applyBorder="1" applyAlignment="1">
      <alignment horizontal="center" vertical="center" textRotation="90"/>
    </xf>
    <xf numFmtId="172" fontId="6" fillId="2" borderId="1" xfId="0" applyNumberFormat="1" applyFont="1" applyFill="1" applyBorder="1" applyAlignment="1">
      <alignment horizontal="center" vertical="center"/>
    </xf>
    <xf numFmtId="172" fontId="6" fillId="2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vertical="center" wrapText="1"/>
    </xf>
    <xf numFmtId="172" fontId="10" fillId="0" borderId="1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72" fontId="8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172" fontId="11" fillId="3" borderId="0" xfId="0" applyNumberFormat="1" applyFont="1" applyFill="1" applyBorder="1" applyAlignment="1">
      <alignment horizontal="center" vertical="center"/>
    </xf>
    <xf numFmtId="172" fontId="8" fillId="3" borderId="0" xfId="0" applyNumberFormat="1" applyFont="1" applyFill="1" applyBorder="1" applyAlignment="1">
      <alignment vertical="center" wrapText="1"/>
    </xf>
    <xf numFmtId="172" fontId="8" fillId="3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/>
    </xf>
    <xf numFmtId="172" fontId="11" fillId="2" borderId="0" xfId="0" applyNumberFormat="1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>
      <alignment vertical="center" wrapText="1"/>
    </xf>
    <xf numFmtId="172" fontId="8" fillId="2" borderId="0" xfId="0" applyNumberFormat="1" applyFont="1" applyFill="1" applyBorder="1" applyAlignment="1">
      <alignment vertical="center"/>
    </xf>
    <xf numFmtId="172" fontId="12" fillId="2" borderId="0" xfId="0" applyNumberFormat="1" applyFont="1" applyFill="1" applyBorder="1" applyAlignment="1">
      <alignment/>
    </xf>
    <xf numFmtId="172" fontId="12" fillId="2" borderId="0" xfId="0" applyNumberFormat="1" applyFont="1" applyFill="1" applyBorder="1" applyAlignment="1">
      <alignment horizontal="right"/>
    </xf>
    <xf numFmtId="172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2" fontId="13" fillId="0" borderId="1" xfId="0" applyNumberFormat="1" applyFont="1" applyFill="1" applyBorder="1" applyAlignment="1">
      <alignment vertical="center" wrapText="1"/>
    </xf>
    <xf numFmtId="172" fontId="14" fillId="0" borderId="1" xfId="0" applyNumberFormat="1" applyFont="1" applyFill="1" applyBorder="1" applyAlignment="1">
      <alignment vertical="center" wrapText="1"/>
    </xf>
    <xf numFmtId="172" fontId="14" fillId="0" borderId="1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horizontal="center"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2" fontId="14" fillId="2" borderId="0" xfId="0" applyNumberFormat="1" applyFont="1" applyFill="1" applyBorder="1" applyAlignment="1">
      <alignment horizontal="center"/>
    </xf>
    <xf numFmtId="172" fontId="13" fillId="2" borderId="0" xfId="0" applyNumberFormat="1" applyFont="1" applyFill="1" applyBorder="1" applyAlignment="1">
      <alignment/>
    </xf>
    <xf numFmtId="172" fontId="13" fillId="2" borderId="0" xfId="0" applyNumberFormat="1" applyFont="1" applyFill="1" applyBorder="1" applyAlignment="1">
      <alignment horizontal="right"/>
    </xf>
    <xf numFmtId="172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72" fontId="15" fillId="2" borderId="0" xfId="18" applyNumberFormat="1" applyFont="1" applyFill="1" applyBorder="1" applyAlignment="1" applyProtection="1">
      <alignment horizontal="right" vertical="top"/>
      <protection/>
    </xf>
    <xf numFmtId="172" fontId="14" fillId="2" borderId="0" xfId="0" applyNumberFormat="1" applyFont="1" applyFill="1" applyBorder="1" applyAlignment="1">
      <alignment horizontal="center" vertical="center" wrapText="1"/>
    </xf>
    <xf numFmtId="172" fontId="13" fillId="2" borderId="0" xfId="0" applyNumberFormat="1" applyFont="1" applyFill="1" applyBorder="1" applyAlignment="1">
      <alignment horizontal="center"/>
    </xf>
    <xf numFmtId="172" fontId="14" fillId="2" borderId="0" xfId="0" applyNumberFormat="1" applyFont="1" applyFill="1" applyBorder="1" applyAlignment="1">
      <alignment/>
    </xf>
    <xf numFmtId="172" fontId="13" fillId="2" borderId="0" xfId="0" applyNumberFormat="1" applyFont="1" applyFill="1" applyBorder="1" applyAlignment="1">
      <alignment horizontal="right"/>
    </xf>
    <xf numFmtId="172" fontId="13" fillId="2" borderId="1" xfId="0" applyNumberFormat="1" applyFont="1" applyFill="1" applyBorder="1" applyAlignment="1">
      <alignment horizontal="center" vertical="center" textRotation="90"/>
    </xf>
    <xf numFmtId="172" fontId="13" fillId="2" borderId="1" xfId="0" applyNumberFormat="1" applyFont="1" applyFill="1" applyBorder="1" applyAlignment="1">
      <alignment horizontal="center" vertical="center"/>
    </xf>
    <xf numFmtId="172" fontId="13" fillId="2" borderId="1" xfId="0" applyNumberFormat="1" applyFont="1" applyFill="1" applyBorder="1" applyAlignment="1">
      <alignment horizontal="center" vertical="center" wrapText="1"/>
    </xf>
    <xf numFmtId="172" fontId="14" fillId="3" borderId="0" xfId="0" applyNumberFormat="1" applyFont="1" applyFill="1" applyBorder="1" applyAlignment="1">
      <alignment horizontal="center" vertical="center"/>
    </xf>
    <xf numFmtId="172" fontId="14" fillId="3" borderId="0" xfId="0" applyNumberFormat="1" applyFont="1" applyFill="1" applyBorder="1" applyAlignment="1">
      <alignment vertical="center" wrapText="1"/>
    </xf>
    <xf numFmtId="172" fontId="14" fillId="3" borderId="0" xfId="0" applyNumberFormat="1" applyFont="1" applyFill="1" applyBorder="1" applyAlignment="1">
      <alignment vertical="center"/>
    </xf>
    <xf numFmtId="172" fontId="14" fillId="2" borderId="0" xfId="0" applyNumberFormat="1" applyFont="1" applyFill="1" applyBorder="1" applyAlignment="1">
      <alignment horizontal="center" vertical="center"/>
    </xf>
    <xf numFmtId="172" fontId="14" fillId="2" borderId="0" xfId="0" applyNumberFormat="1" applyFont="1" applyFill="1" applyBorder="1" applyAlignment="1">
      <alignment vertical="center" wrapText="1"/>
    </xf>
    <xf numFmtId="172" fontId="14" fillId="2" borderId="0" xfId="0" applyNumberFormat="1" applyFont="1" applyFill="1" applyBorder="1" applyAlignment="1">
      <alignment vertical="center"/>
    </xf>
    <xf numFmtId="172" fontId="13" fillId="2" borderId="0" xfId="0" applyNumberFormat="1" applyFont="1" applyFill="1" applyBorder="1" applyAlignment="1">
      <alignment/>
    </xf>
    <xf numFmtId="172" fontId="13" fillId="2" borderId="0" xfId="0" applyNumberFormat="1" applyFont="1" applyFill="1" applyAlignment="1">
      <alignment/>
    </xf>
    <xf numFmtId="172" fontId="16" fillId="0" borderId="1" xfId="0" applyNumberFormat="1" applyFont="1" applyFill="1" applyBorder="1" applyAlignment="1">
      <alignment vertical="center"/>
    </xf>
    <xf numFmtId="172" fontId="16" fillId="0" borderId="1" xfId="0" applyNumberFormat="1" applyFont="1" applyFill="1" applyBorder="1" applyAlignment="1">
      <alignment vertical="center" wrapText="1"/>
    </xf>
    <xf numFmtId="172" fontId="17" fillId="0" borderId="1" xfId="0" applyNumberFormat="1" applyFont="1" applyFill="1" applyBorder="1" applyAlignment="1">
      <alignment vertical="center"/>
    </xf>
    <xf numFmtId="172" fontId="17" fillId="0" borderId="1" xfId="0" applyNumberFormat="1" applyFont="1" applyFill="1" applyBorder="1" applyAlignment="1">
      <alignment vertical="center" wrapText="1"/>
    </xf>
    <xf numFmtId="172" fontId="14" fillId="2" borderId="0" xfId="0" applyNumberFormat="1" applyFont="1" applyFill="1" applyBorder="1" applyAlignment="1">
      <alignment horizontal="center" vertical="center" wrapText="1"/>
    </xf>
    <xf numFmtId="172" fontId="8" fillId="2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291"/>
  <sheetViews>
    <sheetView showZeros="0" tabSelected="1" zoomScale="55" zoomScaleNormal="55" workbookViewId="0" topLeftCell="A1">
      <pane xSplit="5" ySplit="6" topLeftCell="F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7" sqref="F7"/>
    </sheetView>
  </sheetViews>
  <sheetFormatPr defaultColWidth="9.00390625" defaultRowHeight="12.75" outlineLevelCol="1"/>
  <cols>
    <col min="1" max="2" width="5.375" style="34" customWidth="1"/>
    <col min="3" max="3" width="78.375" style="34" customWidth="1"/>
    <col min="4" max="4" width="15.00390625" style="34" hidden="1" customWidth="1" outlineLevel="1"/>
    <col min="5" max="5" width="21.125" style="35" customWidth="1" collapsed="1"/>
    <col min="6" max="6" width="19.125" style="35" customWidth="1"/>
    <col min="7" max="7" width="18.875" style="35" customWidth="1"/>
    <col min="8" max="8" width="18.00390625" style="35" customWidth="1"/>
    <col min="9" max="10" width="12.125" style="35" hidden="1" customWidth="1"/>
    <col min="11" max="11" width="19.875" style="35" customWidth="1"/>
    <col min="12" max="12" width="12.125" style="18" hidden="1" customWidth="1"/>
    <col min="13" max="13" width="2.625" style="18" hidden="1" customWidth="1"/>
    <col min="14" max="14" width="19.875" style="18" customWidth="1"/>
    <col min="15" max="15" width="18.875" style="18" customWidth="1" collapsed="1"/>
    <col min="16" max="17" width="17.625" style="18" customWidth="1"/>
    <col min="18" max="16384" width="9.375" style="18" customWidth="1"/>
  </cols>
  <sheetData>
    <row r="1" spans="1:17" s="6" customFormat="1" ht="20.25">
      <c r="A1" s="43"/>
      <c r="B1" s="43"/>
      <c r="C1" s="44"/>
      <c r="D1" s="44"/>
      <c r="E1" s="45"/>
      <c r="F1" s="45"/>
      <c r="G1" s="45"/>
      <c r="H1" s="45"/>
      <c r="I1" s="45"/>
      <c r="J1" s="45"/>
      <c r="K1" s="45"/>
      <c r="L1" s="46"/>
      <c r="M1" s="46"/>
      <c r="N1" s="46"/>
      <c r="O1" s="47"/>
      <c r="P1" s="48"/>
      <c r="Q1" s="48" t="s">
        <v>46</v>
      </c>
    </row>
    <row r="2" spans="1:17" s="6" customFormat="1" ht="20.25">
      <c r="A2" s="43"/>
      <c r="B2" s="43"/>
      <c r="C2" s="44"/>
      <c r="D2" s="44"/>
      <c r="E2" s="45"/>
      <c r="F2" s="45"/>
      <c r="G2" s="45"/>
      <c r="H2" s="45"/>
      <c r="I2" s="45"/>
      <c r="J2" s="45"/>
      <c r="K2" s="45"/>
      <c r="L2" s="46"/>
      <c r="M2" s="46"/>
      <c r="N2" s="46"/>
      <c r="O2" s="47"/>
      <c r="P2" s="48"/>
      <c r="Q2" s="48" t="s">
        <v>47</v>
      </c>
    </row>
    <row r="3" spans="1:17" s="6" customFormat="1" ht="20.25">
      <c r="A3" s="43"/>
      <c r="B3" s="43"/>
      <c r="C3" s="44"/>
      <c r="D3" s="44"/>
      <c r="E3" s="45"/>
      <c r="F3" s="45"/>
      <c r="G3" s="45"/>
      <c r="H3" s="45"/>
      <c r="I3" s="45"/>
      <c r="J3" s="45"/>
      <c r="K3" s="45"/>
      <c r="L3" s="46"/>
      <c r="M3" s="46"/>
      <c r="N3" s="46"/>
      <c r="O3" s="47"/>
      <c r="P3" s="48"/>
      <c r="Q3" s="48" t="s">
        <v>1</v>
      </c>
    </row>
    <row r="4" spans="1:22" s="6" customFormat="1" ht="48.75" customHeight="1">
      <c r="A4" s="49"/>
      <c r="B4" s="49"/>
      <c r="C4" s="68" t="s">
        <v>34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49"/>
      <c r="O4" s="49"/>
      <c r="P4" s="49"/>
      <c r="Q4" s="49"/>
      <c r="R4" s="8"/>
      <c r="S4" s="8"/>
      <c r="T4" s="8"/>
      <c r="U4" s="8"/>
      <c r="V4" s="8"/>
    </row>
    <row r="5" spans="1:17" s="6" customFormat="1" ht="16.5" customHeight="1">
      <c r="A5" s="50"/>
      <c r="B5" s="50"/>
      <c r="C5" s="51"/>
      <c r="D5" s="51"/>
      <c r="E5" s="52"/>
      <c r="F5" s="52"/>
      <c r="G5" s="52"/>
      <c r="H5" s="52"/>
      <c r="I5" s="52"/>
      <c r="J5" s="52"/>
      <c r="K5" s="52"/>
      <c r="L5" s="46"/>
      <c r="M5" s="46"/>
      <c r="N5" s="46"/>
      <c r="O5" s="47"/>
      <c r="P5" s="52"/>
      <c r="Q5" s="45" t="s">
        <v>2</v>
      </c>
    </row>
    <row r="6" spans="1:17" s="6" customFormat="1" ht="104.25" customHeight="1">
      <c r="A6" s="53" t="s">
        <v>3</v>
      </c>
      <c r="B6" s="53" t="s">
        <v>4</v>
      </c>
      <c r="C6" s="54" t="s">
        <v>5</v>
      </c>
      <c r="D6" s="54" t="s">
        <v>6</v>
      </c>
      <c r="E6" s="55" t="s">
        <v>44</v>
      </c>
      <c r="F6" s="55" t="s">
        <v>31</v>
      </c>
      <c r="G6" s="55" t="s">
        <v>32</v>
      </c>
      <c r="H6" s="55" t="s">
        <v>27</v>
      </c>
      <c r="I6" s="55" t="s">
        <v>28</v>
      </c>
      <c r="J6" s="55" t="s">
        <v>31</v>
      </c>
      <c r="K6" s="55" t="s">
        <v>43</v>
      </c>
      <c r="L6" s="55" t="s">
        <v>29</v>
      </c>
      <c r="M6" s="55" t="s">
        <v>31</v>
      </c>
      <c r="N6" s="55" t="s">
        <v>41</v>
      </c>
      <c r="O6" s="55" t="s">
        <v>40</v>
      </c>
      <c r="P6" s="55" t="s">
        <v>31</v>
      </c>
      <c r="Q6" s="55" t="s">
        <v>42</v>
      </c>
    </row>
    <row r="7" spans="1:19" ht="40.5">
      <c r="A7" s="40" t="s">
        <v>7</v>
      </c>
      <c r="B7" s="40" t="s">
        <v>8</v>
      </c>
      <c r="C7" s="36" t="s">
        <v>9</v>
      </c>
      <c r="D7" s="36"/>
      <c r="E7" s="64">
        <v>551</v>
      </c>
      <c r="F7" s="64">
        <f>J7+M7+P7</f>
        <v>0</v>
      </c>
      <c r="G7" s="64">
        <f>E7+F7</f>
        <v>551</v>
      </c>
      <c r="H7" s="65">
        <v>10</v>
      </c>
      <c r="I7" s="65">
        <v>445.2</v>
      </c>
      <c r="J7" s="65"/>
      <c r="K7" s="64">
        <f>I7+J7</f>
        <v>445.2</v>
      </c>
      <c r="L7" s="65">
        <v>41.2</v>
      </c>
      <c r="M7" s="65"/>
      <c r="N7" s="64">
        <f>L7+M7</f>
        <v>41.2</v>
      </c>
      <c r="O7" s="65">
        <v>54.6</v>
      </c>
      <c r="P7" s="65"/>
      <c r="Q7" s="64">
        <f>O7+P7</f>
        <v>54.6</v>
      </c>
      <c r="S7" s="18" t="s">
        <v>38</v>
      </c>
    </row>
    <row r="8" spans="1:17" ht="40.5">
      <c r="A8" s="40" t="s">
        <v>7</v>
      </c>
      <c r="B8" s="40" t="s">
        <v>8</v>
      </c>
      <c r="C8" s="36" t="s">
        <v>10</v>
      </c>
      <c r="D8" s="36"/>
      <c r="E8" s="64">
        <f aca="true" t="shared" si="0" ref="E8:E14">H8+I8+L8+O8</f>
        <v>608.2</v>
      </c>
      <c r="F8" s="64">
        <f aca="true" t="shared" si="1" ref="F8:F21">J8+M8+P8</f>
        <v>0</v>
      </c>
      <c r="G8" s="64">
        <f aca="true" t="shared" si="2" ref="G8:G22">E8+F8</f>
        <v>608.2</v>
      </c>
      <c r="H8" s="65">
        <v>50</v>
      </c>
      <c r="I8" s="65">
        <v>258.4</v>
      </c>
      <c r="J8" s="65"/>
      <c r="K8" s="64">
        <f aca="true" t="shared" si="3" ref="K8:K22">I8+J8</f>
        <v>258.4</v>
      </c>
      <c r="L8" s="65">
        <v>40</v>
      </c>
      <c r="M8" s="65"/>
      <c r="N8" s="64">
        <f aca="true" t="shared" si="4" ref="N8:N21">L8+M8</f>
        <v>40</v>
      </c>
      <c r="O8" s="65">
        <v>259.8</v>
      </c>
      <c r="P8" s="65"/>
      <c r="Q8" s="64">
        <f aca="true" t="shared" si="5" ref="Q8:Q22">O8+P8</f>
        <v>259.8</v>
      </c>
    </row>
    <row r="9" spans="1:17" ht="40.5">
      <c r="A9" s="40" t="s">
        <v>7</v>
      </c>
      <c r="B9" s="40" t="s">
        <v>8</v>
      </c>
      <c r="C9" s="36" t="s">
        <v>11</v>
      </c>
      <c r="D9" s="36"/>
      <c r="E9" s="64">
        <v>1407.3</v>
      </c>
      <c r="F9" s="64">
        <f t="shared" si="1"/>
        <v>0</v>
      </c>
      <c r="G9" s="64">
        <f t="shared" si="2"/>
        <v>1407.3</v>
      </c>
      <c r="H9" s="65">
        <v>44</v>
      </c>
      <c r="I9" s="65">
        <v>626</v>
      </c>
      <c r="J9" s="65"/>
      <c r="K9" s="64">
        <f t="shared" si="3"/>
        <v>626</v>
      </c>
      <c r="L9" s="65">
        <v>188.2</v>
      </c>
      <c r="M9" s="65"/>
      <c r="N9" s="64">
        <f t="shared" si="4"/>
        <v>188.2</v>
      </c>
      <c r="O9" s="65">
        <v>549.1</v>
      </c>
      <c r="P9" s="65"/>
      <c r="Q9" s="64">
        <f t="shared" si="5"/>
        <v>549.1</v>
      </c>
    </row>
    <row r="10" spans="1:17" ht="60.75">
      <c r="A10" s="40" t="s">
        <v>7</v>
      </c>
      <c r="B10" s="40" t="s">
        <v>8</v>
      </c>
      <c r="C10" s="36" t="s">
        <v>22</v>
      </c>
      <c r="D10" s="36"/>
      <c r="E10" s="64">
        <v>2249.9</v>
      </c>
      <c r="F10" s="64">
        <f t="shared" si="1"/>
        <v>712</v>
      </c>
      <c r="G10" s="64">
        <f t="shared" si="2"/>
        <v>2961.9</v>
      </c>
      <c r="H10" s="65">
        <v>31.3</v>
      </c>
      <c r="I10" s="65">
        <v>1219.1</v>
      </c>
      <c r="J10" s="65"/>
      <c r="K10" s="64">
        <f t="shared" si="3"/>
        <v>1219.1</v>
      </c>
      <c r="L10" s="65">
        <v>318.4</v>
      </c>
      <c r="M10" s="65"/>
      <c r="N10" s="64">
        <f t="shared" si="4"/>
        <v>318.4</v>
      </c>
      <c r="O10" s="65">
        <v>681.1</v>
      </c>
      <c r="P10" s="65">
        <v>712</v>
      </c>
      <c r="Q10" s="64">
        <f t="shared" si="5"/>
        <v>1393.1</v>
      </c>
    </row>
    <row r="11" spans="1:17" ht="48.75" customHeight="1">
      <c r="A11" s="40" t="s">
        <v>7</v>
      </c>
      <c r="B11" s="40" t="s">
        <v>8</v>
      </c>
      <c r="C11" s="36" t="s">
        <v>23</v>
      </c>
      <c r="D11" s="36"/>
      <c r="E11" s="64">
        <f t="shared" si="0"/>
        <v>25.3</v>
      </c>
      <c r="F11" s="64">
        <f t="shared" si="1"/>
        <v>0</v>
      </c>
      <c r="G11" s="64">
        <f t="shared" si="2"/>
        <v>25.3</v>
      </c>
      <c r="H11" s="65"/>
      <c r="I11" s="65">
        <v>22.7</v>
      </c>
      <c r="J11" s="65"/>
      <c r="K11" s="64">
        <f t="shared" si="3"/>
        <v>22.7</v>
      </c>
      <c r="L11" s="65"/>
      <c r="M11" s="65"/>
      <c r="N11" s="64">
        <f t="shared" si="4"/>
        <v>0</v>
      </c>
      <c r="O11" s="65">
        <v>2.6</v>
      </c>
      <c r="P11" s="65"/>
      <c r="Q11" s="64">
        <f t="shared" si="5"/>
        <v>2.6</v>
      </c>
    </row>
    <row r="12" spans="1:23" ht="30" customHeight="1">
      <c r="A12" s="40" t="s">
        <v>7</v>
      </c>
      <c r="B12" s="40" t="s">
        <v>8</v>
      </c>
      <c r="C12" s="36" t="s">
        <v>24</v>
      </c>
      <c r="D12" s="36"/>
      <c r="E12" s="64">
        <f t="shared" si="0"/>
        <v>74</v>
      </c>
      <c r="F12" s="64">
        <f t="shared" si="1"/>
        <v>0</v>
      </c>
      <c r="G12" s="64">
        <f t="shared" si="2"/>
        <v>74</v>
      </c>
      <c r="H12" s="65"/>
      <c r="I12" s="65">
        <v>40.2</v>
      </c>
      <c r="J12" s="65"/>
      <c r="K12" s="64">
        <f t="shared" si="3"/>
        <v>40.2</v>
      </c>
      <c r="L12" s="65">
        <v>16.9</v>
      </c>
      <c r="M12" s="65"/>
      <c r="N12" s="64">
        <f t="shared" si="4"/>
        <v>16.9</v>
      </c>
      <c r="O12" s="65">
        <v>16.9</v>
      </c>
      <c r="P12" s="65"/>
      <c r="Q12" s="64">
        <f t="shared" si="5"/>
        <v>16.9</v>
      </c>
      <c r="W12" s="19"/>
    </row>
    <row r="13" spans="1:17" ht="51" customHeight="1">
      <c r="A13" s="40" t="s">
        <v>7</v>
      </c>
      <c r="B13" s="40" t="s">
        <v>8</v>
      </c>
      <c r="C13" s="36" t="s">
        <v>25</v>
      </c>
      <c r="D13" s="36"/>
      <c r="E13" s="64">
        <f t="shared" si="0"/>
        <v>1589</v>
      </c>
      <c r="F13" s="64">
        <f t="shared" si="1"/>
        <v>0</v>
      </c>
      <c r="G13" s="64">
        <f t="shared" si="2"/>
        <v>1589</v>
      </c>
      <c r="H13" s="65">
        <v>143.7</v>
      </c>
      <c r="I13" s="65">
        <v>780.8</v>
      </c>
      <c r="J13" s="65"/>
      <c r="K13" s="64">
        <f t="shared" si="3"/>
        <v>780.8</v>
      </c>
      <c r="L13" s="65">
        <v>326.7</v>
      </c>
      <c r="M13" s="65"/>
      <c r="N13" s="64">
        <f t="shared" si="4"/>
        <v>326.7</v>
      </c>
      <c r="O13" s="65">
        <v>337.8</v>
      </c>
      <c r="P13" s="65"/>
      <c r="Q13" s="64">
        <f t="shared" si="5"/>
        <v>337.8</v>
      </c>
    </row>
    <row r="14" spans="1:17" ht="71.25" customHeight="1">
      <c r="A14" s="40" t="s">
        <v>7</v>
      </c>
      <c r="B14" s="40" t="s">
        <v>8</v>
      </c>
      <c r="C14" s="36" t="s">
        <v>13</v>
      </c>
      <c r="D14" s="36"/>
      <c r="E14" s="64">
        <f t="shared" si="0"/>
        <v>462.79999999999995</v>
      </c>
      <c r="F14" s="64">
        <f t="shared" si="1"/>
        <v>0</v>
      </c>
      <c r="G14" s="64">
        <f t="shared" si="2"/>
        <v>462.79999999999995</v>
      </c>
      <c r="H14" s="65">
        <v>20</v>
      </c>
      <c r="I14" s="65">
        <v>160</v>
      </c>
      <c r="J14" s="65"/>
      <c r="K14" s="64">
        <f t="shared" si="3"/>
        <v>160</v>
      </c>
      <c r="L14" s="65">
        <v>126.7</v>
      </c>
      <c r="M14" s="65"/>
      <c r="N14" s="64">
        <f t="shared" si="4"/>
        <v>126.7</v>
      </c>
      <c r="O14" s="65">
        <v>156.1</v>
      </c>
      <c r="P14" s="65"/>
      <c r="Q14" s="64">
        <f t="shared" si="5"/>
        <v>156.1</v>
      </c>
    </row>
    <row r="15" spans="1:17" ht="51" customHeight="1">
      <c r="A15" s="40" t="s">
        <v>7</v>
      </c>
      <c r="B15" s="40" t="s">
        <v>8</v>
      </c>
      <c r="C15" s="36" t="s">
        <v>14</v>
      </c>
      <c r="D15" s="36"/>
      <c r="E15" s="64">
        <v>447.8</v>
      </c>
      <c r="F15" s="64"/>
      <c r="G15" s="64">
        <f t="shared" si="2"/>
        <v>447.8</v>
      </c>
      <c r="H15" s="65"/>
      <c r="I15" s="65">
        <v>36</v>
      </c>
      <c r="J15" s="65"/>
      <c r="K15" s="64">
        <f t="shared" si="3"/>
        <v>36</v>
      </c>
      <c r="L15" s="65">
        <v>757.4</v>
      </c>
      <c r="M15" s="65">
        <v>-500</v>
      </c>
      <c r="N15" s="64">
        <v>257.4</v>
      </c>
      <c r="O15" s="65">
        <v>154.4</v>
      </c>
      <c r="P15" s="65"/>
      <c r="Q15" s="64">
        <f t="shared" si="5"/>
        <v>154.4</v>
      </c>
    </row>
    <row r="16" spans="1:17" s="21" customFormat="1" ht="27" customHeight="1">
      <c r="A16" s="41" t="s">
        <v>7</v>
      </c>
      <c r="B16" s="41" t="s">
        <v>8</v>
      </c>
      <c r="C16" s="37" t="s">
        <v>15</v>
      </c>
      <c r="D16" s="38">
        <f>SUM(D7:D15)</f>
        <v>0</v>
      </c>
      <c r="E16" s="66">
        <f>E7+E8+E9+E10+E11+E12+E13+E14+E15</f>
        <v>7415.3</v>
      </c>
      <c r="F16" s="66">
        <v>712</v>
      </c>
      <c r="G16" s="66">
        <f t="shared" si="2"/>
        <v>8127.3</v>
      </c>
      <c r="H16" s="66">
        <f>SUM(H7:H15)</f>
        <v>299</v>
      </c>
      <c r="I16" s="66">
        <f>SUM(I7:I15)</f>
        <v>3588.3999999999996</v>
      </c>
      <c r="J16" s="66">
        <f>SUM(J7:J15)</f>
        <v>0</v>
      </c>
      <c r="K16" s="66">
        <f t="shared" si="3"/>
        <v>3588.3999999999996</v>
      </c>
      <c r="L16" s="66">
        <f>SUM(L7:L15)</f>
        <v>1815.5</v>
      </c>
      <c r="M16" s="66">
        <f>SUM(M7:M15)</f>
        <v>-500</v>
      </c>
      <c r="N16" s="66">
        <f>N7+N8+N9+N10+N11+N12+N13+N14+N15</f>
        <v>1315.5</v>
      </c>
      <c r="O16" s="66">
        <f>SUM(O7:O15)</f>
        <v>2212.4</v>
      </c>
      <c r="P16" s="66">
        <f>SUM(P7:P15)</f>
        <v>712</v>
      </c>
      <c r="Q16" s="66">
        <f t="shared" si="5"/>
        <v>2924.4</v>
      </c>
    </row>
    <row r="17" spans="1:17" s="21" customFormat="1" ht="60.75">
      <c r="A17" s="41"/>
      <c r="B17" s="41"/>
      <c r="C17" s="37" t="s">
        <v>16</v>
      </c>
      <c r="D17" s="38"/>
      <c r="E17" s="66"/>
      <c r="F17" s="66">
        <f t="shared" si="1"/>
        <v>0</v>
      </c>
      <c r="G17" s="66">
        <f t="shared" si="2"/>
        <v>0</v>
      </c>
      <c r="H17" s="66"/>
      <c r="I17" s="66"/>
      <c r="J17" s="66"/>
      <c r="K17" s="66">
        <f t="shared" si="3"/>
        <v>0</v>
      </c>
      <c r="L17" s="66"/>
      <c r="M17" s="66"/>
      <c r="N17" s="66">
        <f t="shared" si="4"/>
        <v>0</v>
      </c>
      <c r="O17" s="66"/>
      <c r="P17" s="66"/>
      <c r="Q17" s="66">
        <f t="shared" si="5"/>
        <v>0</v>
      </c>
    </row>
    <row r="18" spans="1:17" s="21" customFormat="1" ht="40.5">
      <c r="A18" s="40" t="s">
        <v>7</v>
      </c>
      <c r="B18" s="40" t="s">
        <v>8</v>
      </c>
      <c r="C18" s="36" t="s">
        <v>11</v>
      </c>
      <c r="D18" s="36"/>
      <c r="E18" s="64">
        <f>H18+I18+L18+O18</f>
        <v>200</v>
      </c>
      <c r="F18" s="64">
        <f t="shared" si="1"/>
        <v>-137.4</v>
      </c>
      <c r="G18" s="64">
        <f t="shared" si="2"/>
        <v>62.599999999999994</v>
      </c>
      <c r="H18" s="65">
        <v>156</v>
      </c>
      <c r="I18" s="65">
        <v>44</v>
      </c>
      <c r="J18" s="65"/>
      <c r="K18" s="64">
        <f t="shared" si="3"/>
        <v>44</v>
      </c>
      <c r="L18" s="65">
        <v>0</v>
      </c>
      <c r="M18" s="65"/>
      <c r="N18" s="64">
        <f t="shared" si="4"/>
        <v>0</v>
      </c>
      <c r="O18" s="65">
        <v>0</v>
      </c>
      <c r="P18" s="65">
        <v>-137.4</v>
      </c>
      <c r="Q18" s="64">
        <f t="shared" si="5"/>
        <v>-137.4</v>
      </c>
    </row>
    <row r="19" spans="1:17" s="21" customFormat="1" ht="60.75">
      <c r="A19" s="40" t="s">
        <v>7</v>
      </c>
      <c r="B19" s="40" t="s">
        <v>8</v>
      </c>
      <c r="C19" s="36" t="s">
        <v>12</v>
      </c>
      <c r="D19" s="36"/>
      <c r="E19" s="64">
        <v>157.5</v>
      </c>
      <c r="F19" s="64">
        <f t="shared" si="1"/>
        <v>-90.9</v>
      </c>
      <c r="G19" s="64">
        <f t="shared" si="2"/>
        <v>66.6</v>
      </c>
      <c r="H19" s="65">
        <v>57.5</v>
      </c>
      <c r="I19" s="65">
        <v>100</v>
      </c>
      <c r="J19" s="65"/>
      <c r="K19" s="64">
        <f t="shared" si="3"/>
        <v>100</v>
      </c>
      <c r="L19" s="65">
        <v>0</v>
      </c>
      <c r="M19" s="65"/>
      <c r="N19" s="64">
        <f t="shared" si="4"/>
        <v>0</v>
      </c>
      <c r="O19" s="65">
        <v>0</v>
      </c>
      <c r="P19" s="65">
        <v>-90.9</v>
      </c>
      <c r="Q19" s="64">
        <f t="shared" si="5"/>
        <v>-90.9</v>
      </c>
    </row>
    <row r="20" spans="1:17" s="21" customFormat="1" ht="51.75" customHeight="1">
      <c r="A20" s="40" t="s">
        <v>7</v>
      </c>
      <c r="B20" s="40" t="s">
        <v>8</v>
      </c>
      <c r="C20" s="36" t="s">
        <v>14</v>
      </c>
      <c r="D20" s="36"/>
      <c r="E20" s="64">
        <f>H20+I20+L20+O20</f>
        <v>34</v>
      </c>
      <c r="F20" s="64">
        <f t="shared" si="1"/>
        <v>-14</v>
      </c>
      <c r="G20" s="64">
        <f t="shared" si="2"/>
        <v>20</v>
      </c>
      <c r="H20" s="65">
        <v>0</v>
      </c>
      <c r="I20" s="65">
        <v>34</v>
      </c>
      <c r="J20" s="65"/>
      <c r="K20" s="64">
        <f t="shared" si="3"/>
        <v>34</v>
      </c>
      <c r="L20" s="65">
        <v>0</v>
      </c>
      <c r="M20" s="65"/>
      <c r="N20" s="64">
        <f t="shared" si="4"/>
        <v>0</v>
      </c>
      <c r="O20" s="65"/>
      <c r="P20" s="65">
        <v>-14</v>
      </c>
      <c r="Q20" s="64">
        <f t="shared" si="5"/>
        <v>-14</v>
      </c>
    </row>
    <row r="21" spans="1:17" s="21" customFormat="1" ht="25.5" customHeight="1">
      <c r="A21" s="40" t="s">
        <v>7</v>
      </c>
      <c r="B21" s="40" t="s">
        <v>8</v>
      </c>
      <c r="C21" s="37" t="s">
        <v>15</v>
      </c>
      <c r="D21" s="36"/>
      <c r="E21" s="66">
        <f>H21+I21+L21+O21</f>
        <v>391.5</v>
      </c>
      <c r="F21" s="66">
        <f t="shared" si="1"/>
        <v>-242.3</v>
      </c>
      <c r="G21" s="66">
        <f t="shared" si="2"/>
        <v>149.2</v>
      </c>
      <c r="H21" s="67">
        <f>SUM(H18:H20)</f>
        <v>213.5</v>
      </c>
      <c r="I21" s="67">
        <f>SUM(I18:I20)</f>
        <v>178</v>
      </c>
      <c r="J21" s="65"/>
      <c r="K21" s="66">
        <f t="shared" si="3"/>
        <v>178</v>
      </c>
      <c r="L21" s="65">
        <f>SUM(L18:L20)</f>
        <v>0</v>
      </c>
      <c r="M21" s="65"/>
      <c r="N21" s="66">
        <f t="shared" si="4"/>
        <v>0</v>
      </c>
      <c r="O21" s="65">
        <f>SUM(O18:O20)</f>
        <v>0</v>
      </c>
      <c r="P21" s="67">
        <f>SUM(P18:P20)</f>
        <v>-242.3</v>
      </c>
      <c r="Q21" s="67">
        <f>SUM(Q18:Q20)</f>
        <v>-242.3</v>
      </c>
    </row>
    <row r="22" spans="1:17" s="21" customFormat="1" ht="24.75" customHeight="1">
      <c r="A22" s="41" t="s">
        <v>7</v>
      </c>
      <c r="B22" s="41" t="s">
        <v>8</v>
      </c>
      <c r="C22" s="37" t="s">
        <v>17</v>
      </c>
      <c r="D22" s="38">
        <f>SUM(D12:D20)</f>
        <v>0</v>
      </c>
      <c r="E22" s="66">
        <f>E16+E21</f>
        <v>7806.8</v>
      </c>
      <c r="F22" s="66">
        <f>F16+F21</f>
        <v>469.7</v>
      </c>
      <c r="G22" s="66">
        <f t="shared" si="2"/>
        <v>8276.5</v>
      </c>
      <c r="H22" s="66">
        <f>SUM(H16:H20)</f>
        <v>512.5</v>
      </c>
      <c r="I22" s="66">
        <f>SUM(I16:I20)</f>
        <v>3766.3999999999996</v>
      </c>
      <c r="J22" s="66">
        <f>J16+J21</f>
        <v>0</v>
      </c>
      <c r="K22" s="66">
        <f t="shared" si="3"/>
        <v>3766.3999999999996</v>
      </c>
      <c r="L22" s="66">
        <f>SUM(L16:L20)</f>
        <v>1815.5</v>
      </c>
      <c r="M22" s="66">
        <f>M16+M21</f>
        <v>-500</v>
      </c>
      <c r="N22" s="66">
        <f>N16+N21</f>
        <v>1315.5</v>
      </c>
      <c r="O22" s="66">
        <f>SUM(O16:O20)</f>
        <v>2212.4</v>
      </c>
      <c r="P22" s="66">
        <f>P16+P21</f>
        <v>469.7</v>
      </c>
      <c r="Q22" s="66">
        <f t="shared" si="5"/>
        <v>2682.1</v>
      </c>
    </row>
    <row r="23" spans="1:17" s="25" customFormat="1" ht="20.25" hidden="1">
      <c r="A23" s="56"/>
      <c r="B23" s="56"/>
      <c r="C23" s="57" t="s">
        <v>18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25" customFormat="1" ht="20.25" hidden="1">
      <c r="A24" s="59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s="32" customFormat="1" ht="32.25" customHeight="1">
      <c r="A25" s="62"/>
      <c r="B25" s="62"/>
      <c r="C25" s="62"/>
      <c r="D25" s="62"/>
      <c r="E25" s="45"/>
      <c r="F25" s="45"/>
      <c r="G25" s="45"/>
      <c r="H25" s="63"/>
      <c r="I25" s="45"/>
      <c r="J25" s="45"/>
      <c r="K25" s="45"/>
      <c r="L25" s="63" t="s">
        <v>20</v>
      </c>
      <c r="M25" s="63"/>
      <c r="N25" s="63"/>
      <c r="O25" s="63"/>
      <c r="P25" s="63"/>
      <c r="Q25" s="63"/>
    </row>
    <row r="26" spans="1:17" ht="6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17"/>
      <c r="M26" s="17"/>
      <c r="N26" s="17"/>
      <c r="O26" s="17"/>
      <c r="P26" s="17"/>
      <c r="Q26" s="17"/>
    </row>
    <row r="27" ht="18">
      <c r="C27" s="42" t="s">
        <v>39</v>
      </c>
    </row>
    <row r="28" ht="18">
      <c r="C28" s="42" t="s">
        <v>45</v>
      </c>
    </row>
    <row r="95" ht="18">
      <c r="C95" s="42"/>
    </row>
    <row r="96" ht="18">
      <c r="C96" s="42"/>
    </row>
    <row r="290" ht="14.25">
      <c r="C290" s="34" t="s">
        <v>35</v>
      </c>
    </row>
    <row r="291" ht="14.25">
      <c r="C291" s="34" t="s">
        <v>36</v>
      </c>
    </row>
  </sheetData>
  <mergeCells count="1">
    <mergeCell ref="C4:M4"/>
  </mergeCells>
  <conditionalFormatting sqref="E1:K1 P1:Q1">
    <cfRule type="cellIs" priority="1" dxfId="0" operator="lessThan" stopIfTrue="1">
      <formula>0</formula>
    </cfRule>
  </conditionalFormatting>
  <printOptions/>
  <pageMargins left="0.984251968503937" right="0.15748031496062992" top="0.8267716535433072" bottom="0.2755905511811024" header="0.6692913385826772" footer="0.5511811023622047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1"/>
  <sheetViews>
    <sheetView showZeros="0" zoomScale="75" zoomScaleNormal="75" workbookViewId="0" topLeftCell="A1">
      <pane xSplit="5" ySplit="6" topLeftCell="O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7" sqref="S7"/>
    </sheetView>
  </sheetViews>
  <sheetFormatPr defaultColWidth="9.00390625" defaultRowHeight="12.75" outlineLevelCol="1"/>
  <cols>
    <col min="1" max="2" width="5.375" style="34" customWidth="1"/>
    <col min="3" max="3" width="80.125" style="34" customWidth="1"/>
    <col min="4" max="4" width="15.00390625" style="34" hidden="1" customWidth="1" outlineLevel="1"/>
    <col min="5" max="5" width="18.375" style="35" customWidth="1" collapsed="1"/>
    <col min="6" max="7" width="17.00390625" style="35" customWidth="1"/>
    <col min="8" max="8" width="16.375" style="35" customWidth="1"/>
    <col min="9" max="10" width="12.125" style="35" hidden="1" customWidth="1"/>
    <col min="11" max="11" width="16.125" style="35" customWidth="1"/>
    <col min="12" max="12" width="12.125" style="18" hidden="1" customWidth="1"/>
    <col min="13" max="13" width="2.625" style="18" hidden="1" customWidth="1"/>
    <col min="14" max="14" width="16.625" style="18" customWidth="1"/>
    <col min="15" max="15" width="18.00390625" style="18" customWidth="1" collapsed="1"/>
    <col min="16" max="16" width="16.375" style="18" customWidth="1"/>
    <col min="17" max="17" width="17.00390625" style="18" customWidth="1"/>
    <col min="18" max="16384" width="9.375" style="18" customWidth="1"/>
  </cols>
  <sheetData>
    <row r="1" spans="1:17" s="6" customFormat="1" ht="18">
      <c r="A1" s="1"/>
      <c r="B1" s="1"/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P1" s="5"/>
      <c r="Q1" s="5" t="s">
        <v>26</v>
      </c>
    </row>
    <row r="2" spans="1:17" s="6" customFormat="1" ht="18">
      <c r="A2" s="1"/>
      <c r="B2" s="1"/>
      <c r="C2" s="2"/>
      <c r="D2" s="2"/>
      <c r="E2" s="3"/>
      <c r="F2" s="3"/>
      <c r="G2" s="3"/>
      <c r="H2" s="3"/>
      <c r="I2" s="3"/>
      <c r="J2" s="3"/>
      <c r="K2" s="3"/>
      <c r="L2" s="4"/>
      <c r="M2" s="4"/>
      <c r="N2" s="4"/>
      <c r="P2" s="5"/>
      <c r="Q2" s="5" t="s">
        <v>0</v>
      </c>
    </row>
    <row r="3" spans="1:17" s="6" customFormat="1" ht="18">
      <c r="A3" s="1"/>
      <c r="B3" s="1"/>
      <c r="C3" s="2"/>
      <c r="D3" s="2"/>
      <c r="E3" s="3"/>
      <c r="F3" s="3"/>
      <c r="G3" s="3"/>
      <c r="H3" s="3"/>
      <c r="I3" s="3"/>
      <c r="J3" s="3"/>
      <c r="K3" s="3"/>
      <c r="L3" s="4"/>
      <c r="M3" s="4"/>
      <c r="N3" s="4"/>
      <c r="P3" s="5"/>
      <c r="Q3" s="5" t="s">
        <v>1</v>
      </c>
    </row>
    <row r="4" spans="1:22" s="6" customFormat="1" ht="48.75" customHeight="1">
      <c r="A4" s="7"/>
      <c r="B4" s="7"/>
      <c r="C4" s="69" t="s">
        <v>37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"/>
      <c r="O4" s="7"/>
      <c r="P4" s="7"/>
      <c r="Q4" s="7"/>
      <c r="R4" s="8"/>
      <c r="S4" s="8"/>
      <c r="T4" s="8"/>
      <c r="U4" s="8"/>
      <c r="V4" s="8"/>
    </row>
    <row r="5" spans="1:17" s="6" customFormat="1" ht="30.75" customHeight="1">
      <c r="A5" s="9"/>
      <c r="B5" s="9"/>
      <c r="C5" s="10"/>
      <c r="D5" s="10"/>
      <c r="E5" s="11"/>
      <c r="F5" s="11"/>
      <c r="G5" s="11"/>
      <c r="H5" s="11"/>
      <c r="I5" s="11"/>
      <c r="J5" s="11"/>
      <c r="K5" s="11"/>
      <c r="L5" s="4"/>
      <c r="M5" s="4"/>
      <c r="N5" s="4"/>
      <c r="P5" s="11"/>
      <c r="Q5" s="11" t="s">
        <v>2</v>
      </c>
    </row>
    <row r="6" spans="1:17" s="6" customFormat="1" ht="144" customHeight="1">
      <c r="A6" s="12" t="s">
        <v>3</v>
      </c>
      <c r="B6" s="12" t="s">
        <v>4</v>
      </c>
      <c r="C6" s="13" t="s">
        <v>5</v>
      </c>
      <c r="D6" s="13" t="s">
        <v>6</v>
      </c>
      <c r="E6" s="14" t="s">
        <v>21</v>
      </c>
      <c r="F6" s="14" t="s">
        <v>31</v>
      </c>
      <c r="G6" s="14" t="s">
        <v>32</v>
      </c>
      <c r="H6" s="14" t="s">
        <v>27</v>
      </c>
      <c r="I6" s="14" t="s">
        <v>28</v>
      </c>
      <c r="J6" s="14" t="s">
        <v>31</v>
      </c>
      <c r="K6" s="14" t="s">
        <v>28</v>
      </c>
      <c r="L6" s="14" t="s">
        <v>29</v>
      </c>
      <c r="M6" s="14" t="s">
        <v>31</v>
      </c>
      <c r="N6" s="14" t="s">
        <v>29</v>
      </c>
      <c r="O6" s="14" t="s">
        <v>30</v>
      </c>
      <c r="P6" s="14" t="s">
        <v>31</v>
      </c>
      <c r="Q6" s="14" t="s">
        <v>33</v>
      </c>
    </row>
    <row r="7" spans="1:17" ht="40.5">
      <c r="A7" s="40" t="s">
        <v>7</v>
      </c>
      <c r="B7" s="40" t="s">
        <v>8</v>
      </c>
      <c r="C7" s="36" t="s">
        <v>9</v>
      </c>
      <c r="D7" s="15"/>
      <c r="E7" s="16">
        <v>551.5</v>
      </c>
      <c r="F7" s="16">
        <f aca="true" t="shared" si="0" ref="F7:F14">J7+M7+P7</f>
        <v>0</v>
      </c>
      <c r="G7" s="16">
        <f aca="true" t="shared" si="1" ref="G7:G22">E7+F7</f>
        <v>551.5</v>
      </c>
      <c r="H7" s="15">
        <v>10</v>
      </c>
      <c r="I7" s="15">
        <v>445.2</v>
      </c>
      <c r="J7" s="15"/>
      <c r="K7" s="16">
        <f aca="true" t="shared" si="2" ref="K7:K22">I7+J7</f>
        <v>445.2</v>
      </c>
      <c r="L7" s="15">
        <v>41.2</v>
      </c>
      <c r="M7" s="15"/>
      <c r="N7" s="16">
        <f aca="true" t="shared" si="3" ref="N7:N14">L7+M7</f>
        <v>41.2</v>
      </c>
      <c r="O7" s="15">
        <v>54.6</v>
      </c>
      <c r="P7" s="15"/>
      <c r="Q7" s="16">
        <f aca="true" t="shared" si="4" ref="Q7:Q20">O7+P7</f>
        <v>54.6</v>
      </c>
    </row>
    <row r="8" spans="1:17" ht="40.5">
      <c r="A8" s="40" t="s">
        <v>7</v>
      </c>
      <c r="B8" s="40" t="s">
        <v>8</v>
      </c>
      <c r="C8" s="36" t="s">
        <v>10</v>
      </c>
      <c r="D8" s="15"/>
      <c r="E8" s="16">
        <f>H8+I8+L8+O8</f>
        <v>608.2</v>
      </c>
      <c r="F8" s="16">
        <f t="shared" si="0"/>
        <v>0</v>
      </c>
      <c r="G8" s="16">
        <f t="shared" si="1"/>
        <v>608.2</v>
      </c>
      <c r="H8" s="15">
        <v>50</v>
      </c>
      <c r="I8" s="15">
        <v>258.4</v>
      </c>
      <c r="J8" s="15"/>
      <c r="K8" s="16">
        <f t="shared" si="2"/>
        <v>258.4</v>
      </c>
      <c r="L8" s="15">
        <v>40</v>
      </c>
      <c r="M8" s="15"/>
      <c r="N8" s="16">
        <f t="shared" si="3"/>
        <v>40</v>
      </c>
      <c r="O8" s="15">
        <v>259.8</v>
      </c>
      <c r="P8" s="15"/>
      <c r="Q8" s="16">
        <f t="shared" si="4"/>
        <v>259.8</v>
      </c>
    </row>
    <row r="9" spans="1:17" ht="40.5">
      <c r="A9" s="40" t="s">
        <v>7</v>
      </c>
      <c r="B9" s="40" t="s">
        <v>8</v>
      </c>
      <c r="C9" s="36" t="s">
        <v>11</v>
      </c>
      <c r="D9" s="15"/>
      <c r="E9" s="16">
        <v>1407.3</v>
      </c>
      <c r="F9" s="16">
        <f t="shared" si="0"/>
        <v>0</v>
      </c>
      <c r="G9" s="16">
        <f t="shared" si="1"/>
        <v>1407.3</v>
      </c>
      <c r="H9" s="15">
        <v>44</v>
      </c>
      <c r="I9" s="15">
        <v>626</v>
      </c>
      <c r="J9" s="15"/>
      <c r="K9" s="16">
        <f t="shared" si="2"/>
        <v>626</v>
      </c>
      <c r="L9" s="15">
        <v>188.2</v>
      </c>
      <c r="M9" s="15"/>
      <c r="N9" s="16">
        <f t="shared" si="3"/>
        <v>188.2</v>
      </c>
      <c r="O9" s="15">
        <v>549.1</v>
      </c>
      <c r="P9" s="15"/>
      <c r="Q9" s="16">
        <f t="shared" si="4"/>
        <v>549.1</v>
      </c>
    </row>
    <row r="10" spans="1:17" ht="60.75">
      <c r="A10" s="40" t="s">
        <v>7</v>
      </c>
      <c r="B10" s="40" t="s">
        <v>8</v>
      </c>
      <c r="C10" s="36" t="s">
        <v>22</v>
      </c>
      <c r="D10" s="15"/>
      <c r="E10" s="16">
        <v>2307.4</v>
      </c>
      <c r="F10" s="16">
        <f t="shared" si="0"/>
        <v>712</v>
      </c>
      <c r="G10" s="16">
        <f t="shared" si="1"/>
        <v>3019.4</v>
      </c>
      <c r="H10" s="15">
        <v>31.3</v>
      </c>
      <c r="I10" s="15">
        <v>1219.1</v>
      </c>
      <c r="J10" s="15"/>
      <c r="K10" s="16">
        <f t="shared" si="2"/>
        <v>1219.1</v>
      </c>
      <c r="L10" s="15">
        <v>318.4</v>
      </c>
      <c r="M10" s="15"/>
      <c r="N10" s="16">
        <f t="shared" si="3"/>
        <v>318.4</v>
      </c>
      <c r="O10" s="15">
        <v>681.1</v>
      </c>
      <c r="P10" s="15">
        <v>712</v>
      </c>
      <c r="Q10" s="16">
        <f t="shared" si="4"/>
        <v>1393.1</v>
      </c>
    </row>
    <row r="11" spans="1:17" ht="48.75" customHeight="1">
      <c r="A11" s="40" t="s">
        <v>7</v>
      </c>
      <c r="B11" s="40" t="s">
        <v>8</v>
      </c>
      <c r="C11" s="36" t="s">
        <v>23</v>
      </c>
      <c r="D11" s="15"/>
      <c r="E11" s="16">
        <f>H11+I11+L11+O11</f>
        <v>25.3</v>
      </c>
      <c r="F11" s="16">
        <f t="shared" si="0"/>
        <v>0</v>
      </c>
      <c r="G11" s="16">
        <f t="shared" si="1"/>
        <v>25.3</v>
      </c>
      <c r="H11" s="15"/>
      <c r="I11" s="15">
        <v>22.7</v>
      </c>
      <c r="J11" s="15"/>
      <c r="K11" s="16">
        <f t="shared" si="2"/>
        <v>22.7</v>
      </c>
      <c r="L11" s="15"/>
      <c r="M11" s="15"/>
      <c r="N11" s="16">
        <f t="shared" si="3"/>
        <v>0</v>
      </c>
      <c r="O11" s="15">
        <v>2.6</v>
      </c>
      <c r="P11" s="15"/>
      <c r="Q11" s="16">
        <f t="shared" si="4"/>
        <v>2.6</v>
      </c>
    </row>
    <row r="12" spans="1:23" ht="30" customHeight="1">
      <c r="A12" s="40" t="s">
        <v>7</v>
      </c>
      <c r="B12" s="40" t="s">
        <v>8</v>
      </c>
      <c r="C12" s="36" t="s">
        <v>24</v>
      </c>
      <c r="D12" s="15"/>
      <c r="E12" s="16">
        <f>H12+I12+L12+O12</f>
        <v>74</v>
      </c>
      <c r="F12" s="16">
        <f t="shared" si="0"/>
        <v>0</v>
      </c>
      <c r="G12" s="16">
        <f t="shared" si="1"/>
        <v>74</v>
      </c>
      <c r="H12" s="15"/>
      <c r="I12" s="15">
        <v>40.2</v>
      </c>
      <c r="J12" s="15"/>
      <c r="K12" s="16">
        <f t="shared" si="2"/>
        <v>40.2</v>
      </c>
      <c r="L12" s="15">
        <v>16.9</v>
      </c>
      <c r="M12" s="15"/>
      <c r="N12" s="16">
        <f t="shared" si="3"/>
        <v>16.9</v>
      </c>
      <c r="O12" s="15">
        <v>16.9</v>
      </c>
      <c r="P12" s="15"/>
      <c r="Q12" s="16">
        <f t="shared" si="4"/>
        <v>16.9</v>
      </c>
      <c r="W12" s="19"/>
    </row>
    <row r="13" spans="1:17" ht="51" customHeight="1">
      <c r="A13" s="40" t="s">
        <v>7</v>
      </c>
      <c r="B13" s="40" t="s">
        <v>8</v>
      </c>
      <c r="C13" s="36" t="s">
        <v>25</v>
      </c>
      <c r="D13" s="15"/>
      <c r="E13" s="16">
        <f>H13+I13+L13+O13</f>
        <v>1589</v>
      </c>
      <c r="F13" s="16">
        <f t="shared" si="0"/>
        <v>0</v>
      </c>
      <c r="G13" s="16">
        <f t="shared" si="1"/>
        <v>1589</v>
      </c>
      <c r="H13" s="15">
        <v>143.7</v>
      </c>
      <c r="I13" s="15">
        <v>780.8</v>
      </c>
      <c r="J13" s="15"/>
      <c r="K13" s="16">
        <f t="shared" si="2"/>
        <v>780.8</v>
      </c>
      <c r="L13" s="15">
        <v>326.7</v>
      </c>
      <c r="M13" s="15"/>
      <c r="N13" s="16">
        <f t="shared" si="3"/>
        <v>326.7</v>
      </c>
      <c r="O13" s="15">
        <v>337.8</v>
      </c>
      <c r="P13" s="15"/>
      <c r="Q13" s="16">
        <f t="shared" si="4"/>
        <v>337.8</v>
      </c>
    </row>
    <row r="14" spans="1:17" ht="71.25" customHeight="1">
      <c r="A14" s="40" t="s">
        <v>7</v>
      </c>
      <c r="B14" s="40" t="s">
        <v>8</v>
      </c>
      <c r="C14" s="36" t="s">
        <v>13</v>
      </c>
      <c r="D14" s="15"/>
      <c r="E14" s="16">
        <f>H14+I14+L14+O14</f>
        <v>462.79999999999995</v>
      </c>
      <c r="F14" s="16">
        <f t="shared" si="0"/>
        <v>0</v>
      </c>
      <c r="G14" s="16">
        <f t="shared" si="1"/>
        <v>462.79999999999995</v>
      </c>
      <c r="H14" s="15">
        <v>20</v>
      </c>
      <c r="I14" s="15">
        <v>160</v>
      </c>
      <c r="J14" s="15"/>
      <c r="K14" s="16">
        <f t="shared" si="2"/>
        <v>160</v>
      </c>
      <c r="L14" s="15">
        <v>126.7</v>
      </c>
      <c r="M14" s="15"/>
      <c r="N14" s="16">
        <f t="shared" si="3"/>
        <v>126.7</v>
      </c>
      <c r="O14" s="15">
        <v>156.1</v>
      </c>
      <c r="P14" s="15"/>
      <c r="Q14" s="16">
        <f t="shared" si="4"/>
        <v>156.1</v>
      </c>
    </row>
    <row r="15" spans="1:17" ht="51" customHeight="1">
      <c r="A15" s="40" t="s">
        <v>7</v>
      </c>
      <c r="B15" s="40" t="s">
        <v>8</v>
      </c>
      <c r="C15" s="36" t="s">
        <v>14</v>
      </c>
      <c r="D15" s="15"/>
      <c r="E15" s="16">
        <v>947.3</v>
      </c>
      <c r="F15" s="16">
        <v>-500</v>
      </c>
      <c r="G15" s="16">
        <f t="shared" si="1"/>
        <v>447.29999999999995</v>
      </c>
      <c r="H15" s="15"/>
      <c r="I15" s="15">
        <v>36</v>
      </c>
      <c r="J15" s="15"/>
      <c r="K15" s="16">
        <f t="shared" si="2"/>
        <v>36</v>
      </c>
      <c r="L15" s="15">
        <v>757.4</v>
      </c>
      <c r="M15" s="15">
        <v>-500</v>
      </c>
      <c r="N15" s="16">
        <f>L15+M15+500</f>
        <v>757.4</v>
      </c>
      <c r="O15" s="15">
        <v>154.4</v>
      </c>
      <c r="P15" s="15">
        <v>-500</v>
      </c>
      <c r="Q15" s="16">
        <f t="shared" si="4"/>
        <v>-345.6</v>
      </c>
    </row>
    <row r="16" spans="1:17" s="21" customFormat="1" ht="27" customHeight="1">
      <c r="A16" s="41" t="s">
        <v>7</v>
      </c>
      <c r="B16" s="41" t="s">
        <v>8</v>
      </c>
      <c r="C16" s="37" t="s">
        <v>15</v>
      </c>
      <c r="D16" s="20">
        <f>SUM(D7:D15)</f>
        <v>0</v>
      </c>
      <c r="E16" s="38">
        <f>E7+E8+E9+E10+E11+E12+E13+E14+E15</f>
        <v>7972.8</v>
      </c>
      <c r="F16" s="38">
        <v>212</v>
      </c>
      <c r="G16" s="38">
        <f t="shared" si="1"/>
        <v>8184.8</v>
      </c>
      <c r="H16" s="38">
        <f>SUM(H7:H15)</f>
        <v>299</v>
      </c>
      <c r="I16" s="38">
        <f>SUM(I7:I15)</f>
        <v>3588.3999999999996</v>
      </c>
      <c r="J16" s="38">
        <f>SUM(J7:J15)</f>
        <v>0</v>
      </c>
      <c r="K16" s="38">
        <f t="shared" si="2"/>
        <v>3588.3999999999996</v>
      </c>
      <c r="L16" s="38">
        <f>SUM(L7:L15)</f>
        <v>1815.5</v>
      </c>
      <c r="M16" s="38">
        <f>SUM(M7:M15)</f>
        <v>-500</v>
      </c>
      <c r="N16" s="38">
        <f>L16+M16+500</f>
        <v>1815.5</v>
      </c>
      <c r="O16" s="38">
        <f>SUM(O7:O15)</f>
        <v>2212.4</v>
      </c>
      <c r="P16" s="38">
        <f>SUM(P7:P15)</f>
        <v>212</v>
      </c>
      <c r="Q16" s="38">
        <f t="shared" si="4"/>
        <v>2424.4</v>
      </c>
    </row>
    <row r="17" spans="1:17" s="21" customFormat="1" ht="60.75">
      <c r="A17" s="41"/>
      <c r="B17" s="41"/>
      <c r="C17" s="37" t="s">
        <v>16</v>
      </c>
      <c r="D17" s="20"/>
      <c r="E17" s="38"/>
      <c r="F17" s="38">
        <f>J17+M17+P17</f>
        <v>0</v>
      </c>
      <c r="G17" s="38">
        <f t="shared" si="1"/>
        <v>0</v>
      </c>
      <c r="H17" s="38"/>
      <c r="I17" s="38"/>
      <c r="J17" s="38"/>
      <c r="K17" s="38">
        <f t="shared" si="2"/>
        <v>0</v>
      </c>
      <c r="L17" s="38"/>
      <c r="M17" s="38"/>
      <c r="N17" s="38">
        <f>L17+M17</f>
        <v>0</v>
      </c>
      <c r="O17" s="38"/>
      <c r="P17" s="38"/>
      <c r="Q17" s="38">
        <f t="shared" si="4"/>
        <v>0</v>
      </c>
    </row>
    <row r="18" spans="1:17" s="21" customFormat="1" ht="40.5">
      <c r="A18" s="40" t="s">
        <v>7</v>
      </c>
      <c r="B18" s="40" t="s">
        <v>8</v>
      </c>
      <c r="C18" s="36" t="s">
        <v>11</v>
      </c>
      <c r="D18" s="15"/>
      <c r="E18" s="39">
        <f>H18+I18+L18+O18</f>
        <v>200</v>
      </c>
      <c r="F18" s="39">
        <f>J18+M18+P18</f>
        <v>-137.4</v>
      </c>
      <c r="G18" s="39">
        <f t="shared" si="1"/>
        <v>62.599999999999994</v>
      </c>
      <c r="H18" s="36">
        <v>156</v>
      </c>
      <c r="I18" s="36">
        <v>44</v>
      </c>
      <c r="J18" s="36"/>
      <c r="K18" s="39">
        <f t="shared" si="2"/>
        <v>44</v>
      </c>
      <c r="L18" s="36">
        <v>0</v>
      </c>
      <c r="M18" s="36"/>
      <c r="N18" s="39">
        <f>L18+M18</f>
        <v>0</v>
      </c>
      <c r="O18" s="36">
        <v>0</v>
      </c>
      <c r="P18" s="36">
        <v>-137.4</v>
      </c>
      <c r="Q18" s="39">
        <f t="shared" si="4"/>
        <v>-137.4</v>
      </c>
    </row>
    <row r="19" spans="1:17" s="21" customFormat="1" ht="60.75">
      <c r="A19" s="40" t="s">
        <v>7</v>
      </c>
      <c r="B19" s="40" t="s">
        <v>8</v>
      </c>
      <c r="C19" s="36" t="s">
        <v>12</v>
      </c>
      <c r="D19" s="15"/>
      <c r="E19" s="39">
        <v>100</v>
      </c>
      <c r="F19" s="39">
        <f>J19+M19+P19</f>
        <v>-33.4</v>
      </c>
      <c r="G19" s="39">
        <f t="shared" si="1"/>
        <v>66.6</v>
      </c>
      <c r="H19" s="36">
        <v>57.5</v>
      </c>
      <c r="I19" s="36">
        <v>100</v>
      </c>
      <c r="J19" s="36"/>
      <c r="K19" s="39">
        <f t="shared" si="2"/>
        <v>100</v>
      </c>
      <c r="L19" s="36">
        <v>0</v>
      </c>
      <c r="M19" s="36"/>
      <c r="N19" s="39">
        <f>L19+M19</f>
        <v>0</v>
      </c>
      <c r="O19" s="36">
        <v>0</v>
      </c>
      <c r="P19" s="36">
        <v>-33.4</v>
      </c>
      <c r="Q19" s="39">
        <f t="shared" si="4"/>
        <v>-33.4</v>
      </c>
    </row>
    <row r="20" spans="1:17" s="21" customFormat="1" ht="51.75" customHeight="1">
      <c r="A20" s="40" t="s">
        <v>7</v>
      </c>
      <c r="B20" s="40" t="s">
        <v>8</v>
      </c>
      <c r="C20" s="36" t="s">
        <v>14</v>
      </c>
      <c r="D20" s="15"/>
      <c r="E20" s="39">
        <f>H20+I20+L20+O20</f>
        <v>34</v>
      </c>
      <c r="F20" s="39">
        <f>J20+M20+P20</f>
        <v>-14</v>
      </c>
      <c r="G20" s="39">
        <f t="shared" si="1"/>
        <v>20</v>
      </c>
      <c r="H20" s="36">
        <v>0</v>
      </c>
      <c r="I20" s="36">
        <v>34</v>
      </c>
      <c r="J20" s="36"/>
      <c r="K20" s="39">
        <f t="shared" si="2"/>
        <v>34</v>
      </c>
      <c r="L20" s="36">
        <v>0</v>
      </c>
      <c r="M20" s="36"/>
      <c r="N20" s="39">
        <f>L20+M20</f>
        <v>0</v>
      </c>
      <c r="O20" s="36"/>
      <c r="P20" s="36">
        <v>-14</v>
      </c>
      <c r="Q20" s="39">
        <f t="shared" si="4"/>
        <v>-14</v>
      </c>
    </row>
    <row r="21" spans="1:17" s="21" customFormat="1" ht="25.5" customHeight="1">
      <c r="A21" s="40" t="s">
        <v>7</v>
      </c>
      <c r="B21" s="40" t="s">
        <v>8</v>
      </c>
      <c r="C21" s="37" t="s">
        <v>15</v>
      </c>
      <c r="D21" s="15"/>
      <c r="E21" s="38">
        <f>H21+I21+L21+O21</f>
        <v>391.5</v>
      </c>
      <c r="F21" s="38">
        <f>J21+M21+P21</f>
        <v>-184.8</v>
      </c>
      <c r="G21" s="38">
        <f t="shared" si="1"/>
        <v>206.7</v>
      </c>
      <c r="H21" s="37">
        <f>SUM(H18:H20)</f>
        <v>213.5</v>
      </c>
      <c r="I21" s="37">
        <f>SUM(I18:I20)</f>
        <v>178</v>
      </c>
      <c r="J21" s="36"/>
      <c r="K21" s="38">
        <f t="shared" si="2"/>
        <v>178</v>
      </c>
      <c r="L21" s="36">
        <f>SUM(L18:L20)</f>
        <v>0</v>
      </c>
      <c r="M21" s="36"/>
      <c r="N21" s="38">
        <f>L21+M21</f>
        <v>0</v>
      </c>
      <c r="O21" s="36">
        <f>SUM(O18:O20)</f>
        <v>0</v>
      </c>
      <c r="P21" s="37">
        <f>SUM(P18:P20)</f>
        <v>-184.8</v>
      </c>
      <c r="Q21" s="37">
        <f>SUM(Q18:Q20)</f>
        <v>-184.8</v>
      </c>
    </row>
    <row r="22" spans="1:17" s="21" customFormat="1" ht="24.75" customHeight="1">
      <c r="A22" s="41" t="s">
        <v>7</v>
      </c>
      <c r="B22" s="41" t="s">
        <v>8</v>
      </c>
      <c r="C22" s="37" t="s">
        <v>17</v>
      </c>
      <c r="D22" s="20">
        <f>SUM(D12:D20)</f>
        <v>0</v>
      </c>
      <c r="E22" s="38">
        <f>SUM(E16:E20)</f>
        <v>8306.8</v>
      </c>
      <c r="F22" s="38">
        <f>F16+F21</f>
        <v>27.19999999999999</v>
      </c>
      <c r="G22" s="38">
        <f t="shared" si="1"/>
        <v>8334</v>
      </c>
      <c r="H22" s="38">
        <f>SUM(H16:H20)</f>
        <v>512.5</v>
      </c>
      <c r="I22" s="38">
        <f>SUM(I16:I20)</f>
        <v>3766.3999999999996</v>
      </c>
      <c r="J22" s="38">
        <f>J16+J21</f>
        <v>0</v>
      </c>
      <c r="K22" s="38">
        <f t="shared" si="2"/>
        <v>3766.3999999999996</v>
      </c>
      <c r="L22" s="38">
        <f>SUM(L16:L20)</f>
        <v>1815.5</v>
      </c>
      <c r="M22" s="38">
        <f>M16+M21</f>
        <v>-500</v>
      </c>
      <c r="N22" s="38">
        <f>L22+M22+500</f>
        <v>1815.5</v>
      </c>
      <c r="O22" s="38">
        <f>SUM(O16:O20)</f>
        <v>2212.4</v>
      </c>
      <c r="P22" s="38">
        <f>P16+P21</f>
        <v>27.19999999999999</v>
      </c>
      <c r="Q22" s="38">
        <f>O22+P22</f>
        <v>2239.6</v>
      </c>
    </row>
    <row r="23" spans="1:17" s="25" customFormat="1" ht="18" hidden="1">
      <c r="A23" s="22"/>
      <c r="B23" s="22"/>
      <c r="C23" s="23" t="s">
        <v>18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25" customFormat="1" ht="18" hidden="1">
      <c r="A24" s="26"/>
      <c r="B24" s="26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2" customFormat="1" ht="32.25" customHeight="1">
      <c r="A25" s="29"/>
      <c r="B25" s="29" t="s">
        <v>19</v>
      </c>
      <c r="C25" s="29"/>
      <c r="D25" s="29"/>
      <c r="E25" s="30"/>
      <c r="F25" s="30"/>
      <c r="G25" s="30"/>
      <c r="H25" s="31"/>
      <c r="I25" s="30"/>
      <c r="J25" s="30"/>
      <c r="K25" s="30"/>
      <c r="L25" s="31" t="s">
        <v>20</v>
      </c>
      <c r="M25" s="31"/>
      <c r="N25" s="31"/>
      <c r="O25" s="31" t="s">
        <v>20</v>
      </c>
      <c r="P25" s="31"/>
      <c r="Q25" s="31"/>
    </row>
    <row r="26" spans="1:17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17"/>
      <c r="M26" s="17"/>
      <c r="N26" s="17"/>
      <c r="O26" s="17"/>
      <c r="P26" s="17"/>
      <c r="Q26" s="17"/>
    </row>
    <row r="290" ht="14.25">
      <c r="C290" s="34" t="s">
        <v>35</v>
      </c>
    </row>
    <row r="291" ht="14.25">
      <c r="C291" s="34" t="s">
        <v>36</v>
      </c>
    </row>
  </sheetData>
  <mergeCells count="1">
    <mergeCell ref="C4:M4"/>
  </mergeCells>
  <conditionalFormatting sqref="E1:K1 P1:Q1">
    <cfRule type="cellIs" priority="1" dxfId="0" operator="lessThan" stopIfTrue="1">
      <formula>0</formula>
    </cfRule>
  </conditionalFormatting>
  <printOptions/>
  <pageMargins left="0.984251968503937" right="0.15748031496062992" top="1.0236220472440944" bottom="0.35433070866141736" header="0.6692913385826772" footer="0.5511811023622047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2006-11-24T05:03:44Z</cp:lastPrinted>
  <dcterms:created xsi:type="dcterms:W3CDTF">2006-03-21T08:12:47Z</dcterms:created>
  <dcterms:modified xsi:type="dcterms:W3CDTF">2007-01-09T06:27:05Z</dcterms:modified>
  <cp:category/>
  <cp:version/>
  <cp:contentType/>
  <cp:contentStatus/>
</cp:coreProperties>
</file>