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28" yWindow="48" windowWidth="12300" windowHeight="12528" activeTab="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Area" localSheetId="0" hidden="1">'Лист1'!$A$1:$G$46</definedName>
    <definedName name="Z_0FB03905_2044_4E24_B2F1_04A0C15AC502_.wvu.PrintTitles" localSheetId="0" hidden="1">'Лист1'!$9:$9</definedName>
    <definedName name="Z_1A9F72E1_F952_4BF1_B7D9_900B1406A071_.wvu.PrintArea" localSheetId="0" hidden="1">'Лист1'!$A$1:$G$46</definedName>
    <definedName name="Z_1A9F72E1_F952_4BF1_B7D9_900B1406A071_.wvu.PrintTitles" localSheetId="0" hidden="1">'Лист1'!$9:$9</definedName>
    <definedName name="Z_4FC2A210_5365_47FF_B683_B93564B28C30_.wvu.PrintArea" localSheetId="0" hidden="1">'Лист1'!$A$1:$G$46</definedName>
    <definedName name="Z_4FC2A210_5365_47FF_B683_B93564B28C30_.wvu.PrintTitles" localSheetId="0" hidden="1">'Лист1'!$9:$9</definedName>
    <definedName name="Z_508B5647_59A2_463F_A7E8_485388FED86F_.wvu.PrintArea" localSheetId="0" hidden="1">'Лист1'!$A$1:$G$46</definedName>
    <definedName name="Z_508B5647_59A2_463F_A7E8_485388FED86F_.wvu.PrintTitles" localSheetId="0" hidden="1">'Лист1'!$9:$9</definedName>
    <definedName name="Z_5D98E949_7780_49DA_9D81_9D06B9303EDF_.wvu.PrintArea" localSheetId="0" hidden="1">'Лист1'!$A$1:$G$46</definedName>
    <definedName name="Z_5D98E949_7780_49DA_9D81_9D06B9303EDF_.wvu.PrintTitles" localSheetId="0" hidden="1">'Лист1'!$9:$9</definedName>
    <definedName name="Z_80ABBA8F_7425_47C0_B1E9_C776A3A8BC92_.wvu.PrintArea" localSheetId="0" hidden="1">'Лист1'!$A$1:$G$46</definedName>
    <definedName name="Z_80ABBA8F_7425_47C0_B1E9_C776A3A8BC92_.wvu.PrintTitles" localSheetId="0" hidden="1">'Лист1'!$9:$9</definedName>
    <definedName name="Z_89BD1CF8_20AB_4891_A66F_23FE42820019_.wvu.PrintArea" localSheetId="0" hidden="1">'Лист1'!$A$1:$G$46</definedName>
    <definedName name="Z_89BD1CF8_20AB_4891_A66F_23FE42820019_.wvu.PrintTitles" localSheetId="0" hidden="1">'Лист1'!$9:$9</definedName>
    <definedName name="Z_ABB0D4B0_CEE2_42BF_BDE2_AF04F2496F90_.wvu.PrintArea" localSheetId="0" hidden="1">'Лист1'!$A$1:$G$46</definedName>
    <definedName name="Z_ABB0D4B0_CEE2_42BF_BDE2_AF04F2496F90_.wvu.PrintTitles" localSheetId="0" hidden="1">'Лист1'!$9:$9</definedName>
    <definedName name="Z_ABD1D58C_8ACA_4CD2_A401_50BB0B9CD2C0_.wvu.PrintArea" localSheetId="0" hidden="1">'Лист1'!$A$1:$G$46</definedName>
    <definedName name="Z_ABD1D58C_8ACA_4CD2_A401_50BB0B9CD2C0_.wvu.PrintTitles" localSheetId="0" hidden="1">'Лист1'!$9:$9</definedName>
    <definedName name="Z_B9FE3CCA_1F3A_4FBF_A801_B735EC0A4C2A_.wvu.PrintArea" localSheetId="0" hidden="1">'Лист1'!$A$1:$G$46</definedName>
    <definedName name="Z_B9FE3CCA_1F3A_4FBF_A801_B735EC0A4C2A_.wvu.PrintTitles" localSheetId="0" hidden="1">'Лист1'!$9:$9</definedName>
    <definedName name="Z_BEBE1981_F260_43B9_A5C7_1D3692813689_.wvu.PrintArea" localSheetId="0" hidden="1">'Лист1'!$A$1:$G$46</definedName>
    <definedName name="Z_BEBE1981_F260_43B9_A5C7_1D3692813689_.wvu.PrintTitles" localSheetId="0" hidden="1">'Лист1'!$9:$9</definedName>
    <definedName name="Z_E144BCC9_D6D2_41C8_83F9_2E8990248ECB_.wvu.PrintArea" localSheetId="0" hidden="1">'Лист1'!$A$1:$G$46</definedName>
    <definedName name="Z_E144BCC9_D6D2_41C8_83F9_2E8990248ECB_.wvu.PrintTitles" localSheetId="0" hidden="1">'Лист1'!$9:$9</definedName>
    <definedName name="Z_E1FA9706_454D_464A_A315_AC4FFF4A7BC4_.wvu.PrintArea" localSheetId="0" hidden="1">'Лист1'!$A$1:$G$46</definedName>
    <definedName name="Z_E1FA9706_454D_464A_A315_AC4FFF4A7BC4_.wvu.PrintTitles" localSheetId="0" hidden="1">'Лист1'!$9:$9</definedName>
    <definedName name="Z_E2B7F3F5_E7ED_4A15_9704_B50917DAA39E_.wvu.PrintArea" localSheetId="0" hidden="1">'Лист1'!$A$1:$G$46</definedName>
    <definedName name="Z_E2B7F3F5_E7ED_4A15_9704_B50917DAA39E_.wvu.PrintTitles" localSheetId="0" hidden="1">'Лист1'!$9:$9</definedName>
    <definedName name="Z_F08A1776_5466_4C1D_836B_821A387B333D_.wvu.PrintArea" localSheetId="0" hidden="1">'Лист1'!$A$1:$G$46</definedName>
    <definedName name="Z_F08A1776_5466_4C1D_836B_821A387B333D_.wvu.PrintTitles" localSheetId="0" hidden="1">'Лист1'!$9:$9</definedName>
    <definedName name="Z_F3F73F98_6518_4CE6_A286_C40EDEFEBC40_.wvu.PrintArea" localSheetId="0" hidden="1">'Лист1'!$A$1:$G$46</definedName>
    <definedName name="Z_F3F73F98_6518_4CE6_A286_C40EDEFEBC40_.wvu.PrintTitles" localSheetId="0" hidden="1">'Лист1'!$9:$9</definedName>
    <definedName name="_xlnm.Print_Titles" localSheetId="0">'Лист1'!$9:$9</definedName>
    <definedName name="_xlnm.Print_Area" localSheetId="0">'Лист1'!$A$1:$G$51</definedName>
  </definedNames>
  <calcPr fullCalcOnLoad="1"/>
</workbook>
</file>

<file path=xl/sharedStrings.xml><?xml version="1.0" encoding="utf-8"?>
<sst xmlns="http://schemas.openxmlformats.org/spreadsheetml/2006/main" count="79" uniqueCount="56">
  <si>
    <t>(тыс.руб.)</t>
  </si>
  <si>
    <t>Раздел, подраздел</t>
  </si>
  <si>
    <t>Основные направления расходования средств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</si>
  <si>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</si>
  <si>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</si>
  <si>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</si>
  <si>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Получатель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</si>
  <si>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</si>
  <si>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</si>
  <si>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</si>
  <si>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</si>
  <si>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Направлено средств на финансирование расходов за счет средств ФНР, всего, в том числе:</t>
  </si>
  <si>
    <t>Направлено средств на финансирование расходов за счет средств резервного фонда, всего, в том числе:</t>
  </si>
  <si>
    <t>0104</t>
  </si>
  <si>
    <t>Исполнено</t>
  </si>
  <si>
    <t>к Решению Думы ЗАТО Северск</t>
  </si>
  <si>
    <t xml:space="preserve"> Выплата однократного единовременного поощрения в связи с прекращением муниципальной службы (выходом на пенсию) </t>
  </si>
  <si>
    <t>0709</t>
  </si>
  <si>
    <t>Направление 
расходования средств</t>
  </si>
  <si>
    <t>0501</t>
  </si>
  <si>
    <t>УЖКХ ТиС</t>
  </si>
  <si>
    <t xml:space="preserve">
УЖКХ ТиС</t>
  </si>
  <si>
    <t>0103</t>
  </si>
  <si>
    <t xml:space="preserve">Кузнецова Лидия Валентиновна </t>
  </si>
  <si>
    <t>77 39 12</t>
  </si>
  <si>
    <t>Администрация ЗАТО Северск</t>
  </si>
  <si>
    <t>Управление образования Администрация ЗАТО Северск</t>
  </si>
  <si>
    <t>Дума ЗАТО Северск</t>
  </si>
  <si>
    <t>Приобретение дезинфицирующего средства "ДП-2Т Улучшенный" для обработки мест общего пользования в многоквартирных домах ЗАТО Северск</t>
  </si>
  <si>
    <t>Лобанова Юлия Андреевна</t>
  </si>
  <si>
    <t>77 38 14</t>
  </si>
  <si>
    <t>Приложение 13</t>
  </si>
  <si>
    <t>(%)</t>
  </si>
  <si>
    <t>Утверждено</t>
  </si>
  <si>
    <t>Процент исполнения</t>
  </si>
  <si>
    <t>Отчет об использовании бюджетных ассигнований резервных фондов
Администрации ЗАТО Северск за 2021 год</t>
  </si>
  <si>
    <t>от 26.01.2021,
04.06.2021
№ 57-р,655-р</t>
  </si>
  <si>
    <t>Счетная палата ЗАТО Северск</t>
  </si>
  <si>
    <t>0106</t>
  </si>
  <si>
    <t>Выплата единовременного пособия при прекращении полномочий Председателя Счетной палаты ЗАТО Северск и заместителя Председателя Счетной палаты ЗАТО Северск</t>
  </si>
  <si>
    <t>от 20.02.2021, 17.03.2021, 13.05.2021
№ 191-р, 295-р, 
561-р, 562-р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</si>
  <si>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</si>
  <si>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>от 25.06.2021
№ 750-р</t>
  </si>
  <si>
    <t>от 30.06.2021
№ 788-р</t>
  </si>
  <si>
    <t>от 21.09.2021
№ 1091-р</t>
  </si>
  <si>
    <t>от 02.12.2020
№ 1365-р</t>
  </si>
  <si>
    <t>от 22.10.2021
№ 1227-р</t>
  </si>
  <si>
    <t>УМСП ФКиС Администрация ЗАТО Северск</t>
  </si>
  <si>
    <t>от 28.10.2021
№ 1242-р</t>
  </si>
  <si>
    <t>Утверждено по бюджету на 2021 год - всего, в том числе:</t>
  </si>
  <si>
    <t xml:space="preserve">Приобретение дезинфицирующего средства "ДП-2Т Улучшенный" для обработки мест общего пользования в многоквартирных домах ЗАТО Северск
</t>
  </si>
  <si>
    <t xml:space="preserve"> от 04.02.2021 
№ 109-р</t>
  </si>
  <si>
    <t xml:space="preserve">
от 28.04.2021 
№ 479-р</t>
  </si>
  <si>
    <t xml:space="preserve">
от 22.07.2021 
№ 872-р</t>
  </si>
  <si>
    <t xml:space="preserve">от  25.10.2021 
№ 1232-р </t>
  </si>
  <si>
    <r>
      <t>от_</t>
    </r>
    <r>
      <rPr>
        <u val="single"/>
        <sz val="12"/>
        <rFont val="Times New Roman"/>
        <family val="1"/>
      </rPr>
      <t>28.04.2022</t>
    </r>
    <r>
      <rPr>
        <sz val="12"/>
        <rFont val="Times New Roman"/>
        <family val="1"/>
      </rPr>
      <t>___ №____</t>
    </r>
    <r>
      <rPr>
        <u val="single"/>
        <sz val="12"/>
        <rFont val="Times New Roman"/>
        <family val="1"/>
      </rPr>
      <t>24/1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</si>
</sst>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_р_."/>
    <numFmt numFmtId="174" formatCode="#,##0.0"/>
  </numFmts>
  <fonts count="4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3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172" fontId="3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72" fontId="0" fillId="33" borderId="10" xfId="0" applyNumberFormat="1" applyFont="1" applyFill="1" applyBorder="1" applyAlignment="1">
      <alignment vertical="center"/>
    </xf>
    <xf numFmtId="4" fontId="0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vertical="center"/>
    </xf>
    <xf numFmtId="4" fontId="41" fillId="0" borderId="0" xfId="0" applyNumberFormat="1" applyFont="1" applyAlignment="1">
      <alignment/>
    </xf>
    <xf numFmtId="2" fontId="41" fillId="0" borderId="0" xfId="0" applyNumberFormat="1" applyFont="1" applyAlignment="1">
      <alignment/>
    </xf>
    <xf numFmtId="0" fontId="3" fillId="33" borderId="0" xfId="0" applyFont="1" applyFill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172" fontId="3" fillId="34" borderId="10" xfId="0" applyNumberFormat="1" applyFont="1" applyFill="1" applyBorder="1" applyAlignment="1">
      <alignment horizontal="right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vertical="center"/>
    </xf>
    <xf numFmtId="4" fontId="3" fillId="33" borderId="12" xfId="0" applyNumberFormat="1" applyFont="1" applyFill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72" fontId="3" fillId="33" borderId="0" xfId="52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172" fontId="3" fillId="0" borderId="16" xfId="0" applyNumberFormat="1" applyFont="1" applyFill="1" applyBorder="1" applyAlignment="1">
      <alignment horizontal="center" vertical="center" wrapText="1"/>
    </xf>
    <xf numFmtId="172" fontId="3" fillId="0" borderId="17" xfId="0" applyNumberFormat="1" applyFont="1" applyFill="1" applyBorder="1" applyAlignment="1">
      <alignment horizontal="center" vertical="center" wrapText="1"/>
    </xf>
    <xf numFmtId="172" fontId="3" fillId="0" borderId="18" xfId="0" applyNumberFormat="1" applyFont="1" applyFill="1" applyBorder="1" applyAlignment="1">
      <alignment horizontal="center" vertical="center" wrapText="1"/>
    </xf>
    <xf numFmtId="172" fontId="3" fillId="0" borderId="19" xfId="0" applyNumberFormat="1" applyFont="1" applyFill="1" applyBorder="1" applyAlignment="1">
      <alignment horizontal="center" vertical="center" wrapText="1"/>
    </xf>
    <xf numFmtId="172" fontId="3" fillId="0" borderId="20" xfId="0" applyNumberFormat="1" applyFont="1" applyFill="1" applyBorder="1" applyAlignment="1">
      <alignment horizontal="center" vertical="center" wrapText="1"/>
    </xf>
    <xf numFmtId="172" fontId="3" fillId="0" borderId="21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 horizontal="left"/>
    </xf>
    <xf numFmtId="0" fontId="3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3" fillId="33" borderId="19" xfId="0" applyNumberFormat="1" applyFont="1" applyFill="1" applyBorder="1" applyAlignment="1">
      <alignment horizontal="left" vertical="center"/>
    </xf>
    <xf numFmtId="49" fontId="3" fillId="33" borderId="20" xfId="0" applyNumberFormat="1" applyFont="1" applyFill="1" applyBorder="1" applyAlignment="1">
      <alignment horizontal="left" vertical="center"/>
    </xf>
    <xf numFmtId="49" fontId="3" fillId="33" borderId="21" xfId="0" applyNumberFormat="1" applyFont="1" applyFill="1" applyBorder="1" applyAlignment="1">
      <alignment horizontal="left" vertical="center"/>
    </xf>
    <xf numFmtId="4" fontId="3" fillId="0" borderId="20" xfId="0" applyNumberFormat="1" applyFont="1" applyFill="1" applyBorder="1" applyAlignment="1">
      <alignment horizontal="right" vertical="center" wrapText="1"/>
    </xf>
    <xf numFmtId="0" fontId="0" fillId="0" borderId="2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51"/>
  <sheetViews>
    <sheetView tabSelected="1" view="pageBreakPreview" zoomScaleNormal="67" zoomScaleSheetLayoutView="100" zoomScalePageLayoutView="0" workbookViewId="0" topLeftCell="A28">
      <selection activeCell="G43" sqref="G43"/>
    </sheetView>
  </sheetViews>
  <sheetFormatPr defaultColWidth="9.00390625" defaultRowHeight="15.75" outlineLevelRow="1"/>
  <cols>
    <col min="1" max="1" width="6.75390625" style="2" customWidth="1"/>
    <col min="2" max="2" width="20.50390625" style="2" customWidth="1"/>
    <col min="3" max="3" width="32.375" style="2" customWidth="1"/>
    <col min="4" max="4" width="17.50390625" style="2" customWidth="1"/>
    <col min="5" max="5" width="12.50390625" style="2" customWidth="1"/>
    <col min="6" max="6" width="11.75390625" style="2" customWidth="1"/>
    <col min="7" max="7" width="10.125" style="2" customWidth="1"/>
    <col min="8" max="16384" width="9.00390625" style="2" customWidth="1"/>
  </cols>
  <sheetData>
    <row r="1" spans="5:7" ht="15">
      <c r="E1" s="48" t="s">
        <v>31</v>
      </c>
      <c r="F1" s="3"/>
      <c r="G1" s="3"/>
    </row>
    <row r="2" spans="5:7" ht="15">
      <c r="E2" s="49" t="s">
        <v>15</v>
      </c>
      <c r="F2" s="4"/>
      <c r="G2" s="4"/>
    </row>
    <row r="3" spans="5:7" ht="15">
      <c r="E3" s="50" t="s">
        <v>55</v>
      </c>
      <c r="F3" s="5"/>
      <c r="G3" s="4"/>
    </row>
    <row r="4" spans="5:7" ht="15">
      <c r="E4" s="5"/>
      <c r="F4" s="5"/>
      <c r="G4" s="4"/>
    </row>
    <row r="5" spans="1:7" ht="41.25" customHeight="1">
      <c r="A5" s="51" t="s">
        <v>35</v>
      </c>
      <c r="B5" s="51"/>
      <c r="C5" s="51"/>
      <c r="D5" s="51"/>
      <c r="E5" s="51"/>
      <c r="F5" s="51"/>
      <c r="G5" s="51"/>
    </row>
    <row r="6" spans="1:7" ht="25.5" customHeight="1">
      <c r="A6" s="6"/>
      <c r="B6" s="7"/>
      <c r="C6" s="7"/>
      <c r="D6" s="6"/>
      <c r="E6" s="8"/>
      <c r="F6" s="74"/>
      <c r="G6" s="75"/>
    </row>
    <row r="7" spans="1:7" ht="58.5" customHeight="1">
      <c r="A7" s="59" t="s">
        <v>1</v>
      </c>
      <c r="B7" s="61" t="s">
        <v>2</v>
      </c>
      <c r="C7" s="62"/>
      <c r="D7" s="63"/>
      <c r="E7" s="34" t="s">
        <v>33</v>
      </c>
      <c r="F7" s="34" t="s">
        <v>14</v>
      </c>
      <c r="G7" s="1" t="s">
        <v>34</v>
      </c>
    </row>
    <row r="8" spans="1:7" ht="19.5" customHeight="1">
      <c r="A8" s="60"/>
      <c r="B8" s="64"/>
      <c r="C8" s="65"/>
      <c r="D8" s="66"/>
      <c r="E8" s="57" t="s">
        <v>0</v>
      </c>
      <c r="F8" s="58"/>
      <c r="G8" s="1" t="s">
        <v>32</v>
      </c>
    </row>
    <row r="9" spans="1:7" ht="15" customHeight="1">
      <c r="A9" s="10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2">
        <v>7</v>
      </c>
    </row>
    <row r="10" spans="1:10" s="16" customFormat="1" ht="27" customHeight="1">
      <c r="A10" s="13"/>
      <c r="B10" s="52" t="s">
        <v>49</v>
      </c>
      <c r="C10" s="52"/>
      <c r="D10" s="52"/>
      <c r="E10" s="45">
        <f>E11+E18</f>
        <v>5918.75</v>
      </c>
      <c r="F10" s="46">
        <f>F11+F18</f>
        <v>5018.48</v>
      </c>
      <c r="G10" s="14">
        <f>F10/E10*100</f>
        <v>84.78952481520591</v>
      </c>
      <c r="H10" s="15"/>
      <c r="J10" s="15"/>
    </row>
    <row r="11" spans="1:9" s="16" customFormat="1" ht="60.75" customHeight="1">
      <c r="A11" s="17" t="s">
        <v>3</v>
      </c>
      <c r="B11" s="53" t="s">
        <v>4</v>
      </c>
      <c r="C11" s="53"/>
      <c r="D11" s="53"/>
      <c r="E11" s="47">
        <f>1425.57-750.81</f>
        <v>674.76</v>
      </c>
      <c r="F11" s="18">
        <f>F12</f>
        <v>574.3399999999999</v>
      </c>
      <c r="G11" s="14">
        <f>F11/E11*100</f>
        <v>85.11767146837393</v>
      </c>
      <c r="H11" s="15"/>
      <c r="I11" s="15"/>
    </row>
    <row r="12" spans="1:10" s="16" customFormat="1" ht="45.75" customHeight="1" outlineLevel="1">
      <c r="A12" s="17"/>
      <c r="B12" s="52" t="s">
        <v>12</v>
      </c>
      <c r="C12" s="52"/>
      <c r="D12" s="52"/>
      <c r="E12" s="18">
        <f>E14+E15+E16+E17</f>
        <v>574.3399999999999</v>
      </c>
      <c r="F12" s="18">
        <f>F14+F15+F16+F17</f>
        <v>574.3399999999999</v>
      </c>
      <c r="G12" s="14">
        <f>F12/E12*100</f>
        <v>100</v>
      </c>
      <c r="H12" s="15"/>
      <c r="I12" s="15"/>
      <c r="J12" s="15"/>
    </row>
    <row r="13" spans="1:7" s="16" customFormat="1" ht="79.5" customHeight="1" outlineLevel="1">
      <c r="A13" s="17"/>
      <c r="B13" s="19" t="s">
        <v>6</v>
      </c>
      <c r="C13" s="19" t="s">
        <v>18</v>
      </c>
      <c r="D13" s="9" t="s">
        <v>7</v>
      </c>
      <c r="E13" s="18"/>
      <c r="F13" s="18"/>
      <c r="G13" s="14"/>
    </row>
    <row r="14" spans="1:7" s="16" customFormat="1" ht="97.5" customHeight="1" outlineLevel="1">
      <c r="A14" s="17" t="s">
        <v>19</v>
      </c>
      <c r="B14" s="21" t="s">
        <v>21</v>
      </c>
      <c r="C14" s="41" t="s">
        <v>50</v>
      </c>
      <c r="D14" s="19" t="s">
        <v>51</v>
      </c>
      <c r="E14" s="43">
        <v>140.53</v>
      </c>
      <c r="F14" s="18">
        <v>140.53</v>
      </c>
      <c r="G14" s="14">
        <f aca="true" t="shared" si="0" ref="G14:G19">F14/E14*100</f>
        <v>100</v>
      </c>
    </row>
    <row r="15" spans="1:7" s="16" customFormat="1" ht="104.25" customHeight="1" outlineLevel="1">
      <c r="A15" s="20" t="s">
        <v>19</v>
      </c>
      <c r="B15" s="21" t="s">
        <v>21</v>
      </c>
      <c r="C15" s="42" t="s">
        <v>28</v>
      </c>
      <c r="D15" s="19" t="s">
        <v>52</v>
      </c>
      <c r="E15" s="43">
        <v>140.53</v>
      </c>
      <c r="F15" s="18">
        <v>140.53</v>
      </c>
      <c r="G15" s="14">
        <f t="shared" si="0"/>
        <v>100</v>
      </c>
    </row>
    <row r="16" spans="1:7" s="16" customFormat="1" ht="96.75" customHeight="1" outlineLevel="1">
      <c r="A16" s="17" t="s">
        <v>19</v>
      </c>
      <c r="B16" s="21" t="s">
        <v>20</v>
      </c>
      <c r="C16" s="41" t="s">
        <v>50</v>
      </c>
      <c r="D16" s="19" t="s">
        <v>53</v>
      </c>
      <c r="E16" s="18">
        <v>146.64</v>
      </c>
      <c r="F16" s="18">
        <v>146.64</v>
      </c>
      <c r="G16" s="14">
        <f t="shared" si="0"/>
        <v>100</v>
      </c>
    </row>
    <row r="17" spans="1:7" s="16" customFormat="1" ht="96.75" customHeight="1" outlineLevel="1">
      <c r="A17" s="20" t="s">
        <v>19</v>
      </c>
      <c r="B17" s="21" t="s">
        <v>21</v>
      </c>
      <c r="C17" s="41" t="s">
        <v>50</v>
      </c>
      <c r="D17" s="19" t="s">
        <v>54</v>
      </c>
      <c r="E17" s="18">
        <v>146.64</v>
      </c>
      <c r="F17" s="18">
        <v>146.64</v>
      </c>
      <c r="G17" s="14">
        <f t="shared" si="0"/>
        <v>100</v>
      </c>
    </row>
    <row r="18" spans="1:13" s="16" customFormat="1" ht="42" customHeight="1">
      <c r="A18" s="17" t="s">
        <v>3</v>
      </c>
      <c r="B18" s="54" t="s">
        <v>5</v>
      </c>
      <c r="C18" s="55"/>
      <c r="D18" s="56"/>
      <c r="E18" s="18">
        <v>5243.99</v>
      </c>
      <c r="F18" s="18">
        <f>F19</f>
        <v>4444.139999999999</v>
      </c>
      <c r="G18" s="14">
        <f t="shared" si="0"/>
        <v>84.74730119622653</v>
      </c>
      <c r="H18" s="15"/>
      <c r="J18" s="15"/>
      <c r="K18" s="15"/>
      <c r="M18" s="15"/>
    </row>
    <row r="19" spans="1:9" s="24" customFormat="1" ht="41.25" customHeight="1">
      <c r="A19" s="17"/>
      <c r="B19" s="54" t="s">
        <v>11</v>
      </c>
      <c r="C19" s="55"/>
      <c r="D19" s="56"/>
      <c r="E19" s="22">
        <f>SUM(E21:E33)</f>
        <v>4696.54</v>
      </c>
      <c r="F19" s="22">
        <f>SUM(F21:F33)</f>
        <v>4444.139999999999</v>
      </c>
      <c r="G19" s="14">
        <f t="shared" si="0"/>
        <v>94.62583093085547</v>
      </c>
      <c r="H19" s="23"/>
      <c r="I19" s="23"/>
    </row>
    <row r="20" spans="1:7" s="26" customFormat="1" ht="74.25" customHeight="1">
      <c r="A20" s="25"/>
      <c r="B20" s="19" t="s">
        <v>6</v>
      </c>
      <c r="C20" s="19" t="s">
        <v>18</v>
      </c>
      <c r="D20" s="9" t="s">
        <v>7</v>
      </c>
      <c r="E20" s="25"/>
      <c r="F20" s="25"/>
      <c r="G20" s="14"/>
    </row>
    <row r="21" spans="1:7" s="26" customFormat="1" ht="108" customHeight="1">
      <c r="A21" s="20" t="s">
        <v>22</v>
      </c>
      <c r="B21" s="35" t="s">
        <v>27</v>
      </c>
      <c r="C21" s="35" t="s">
        <v>16</v>
      </c>
      <c r="D21" s="9" t="s">
        <v>36</v>
      </c>
      <c r="E21" s="27">
        <v>410.3</v>
      </c>
      <c r="F21" s="27">
        <v>364.53</v>
      </c>
      <c r="G21" s="28">
        <f aca="true" t="shared" si="1" ref="G21:G28">F21/E21*100</f>
        <v>88.84474774555203</v>
      </c>
    </row>
    <row r="22" spans="1:7" s="26" customFormat="1" ht="103.5" customHeight="1">
      <c r="A22" s="20" t="s">
        <v>38</v>
      </c>
      <c r="B22" s="35" t="s">
        <v>37</v>
      </c>
      <c r="C22" s="35" t="s">
        <v>39</v>
      </c>
      <c r="D22" s="9" t="s">
        <v>40</v>
      </c>
      <c r="E22" s="27">
        <v>1781.49</v>
      </c>
      <c r="F22" s="27">
        <v>1574.88</v>
      </c>
      <c r="G22" s="14">
        <f t="shared" si="1"/>
        <v>88.40240472862604</v>
      </c>
    </row>
    <row r="23" spans="1:8" s="26" customFormat="1" ht="106.5" customHeight="1">
      <c r="A23" s="20" t="s">
        <v>13</v>
      </c>
      <c r="B23" s="35" t="s">
        <v>25</v>
      </c>
      <c r="C23" s="35" t="s">
        <v>41</v>
      </c>
      <c r="D23" s="9" t="s">
        <v>42</v>
      </c>
      <c r="E23" s="27">
        <v>278.82</v>
      </c>
      <c r="F23" s="27">
        <v>278.82</v>
      </c>
      <c r="G23" s="14">
        <f t="shared" si="1"/>
        <v>100</v>
      </c>
      <c r="H23" s="29"/>
    </row>
    <row r="24" spans="1:7" s="26" customFormat="1" ht="93" customHeight="1">
      <c r="A24" s="20" t="s">
        <v>13</v>
      </c>
      <c r="B24" s="35" t="s">
        <v>25</v>
      </c>
      <c r="C24" s="35" t="s">
        <v>41</v>
      </c>
      <c r="D24" s="9" t="s">
        <v>43</v>
      </c>
      <c r="E24" s="27">
        <v>532.65</v>
      </c>
      <c r="F24" s="27">
        <v>532.64</v>
      </c>
      <c r="G24" s="14">
        <f t="shared" si="1"/>
        <v>99.9981225945743</v>
      </c>
    </row>
    <row r="25" spans="1:7" s="26" customFormat="1" ht="77.25" customHeight="1">
      <c r="A25" s="20" t="s">
        <v>13</v>
      </c>
      <c r="B25" s="35" t="s">
        <v>25</v>
      </c>
      <c r="C25" s="35" t="s">
        <v>41</v>
      </c>
      <c r="D25" s="9" t="s">
        <v>44</v>
      </c>
      <c r="E25" s="27">
        <v>551.02</v>
      </c>
      <c r="F25" s="27">
        <v>551.02</v>
      </c>
      <c r="G25" s="14">
        <f t="shared" si="1"/>
        <v>100</v>
      </c>
    </row>
    <row r="26" spans="1:7" s="26" customFormat="1" ht="77.25" customHeight="1">
      <c r="A26" s="20" t="s">
        <v>17</v>
      </c>
      <c r="B26" s="35" t="s">
        <v>26</v>
      </c>
      <c r="C26" s="35" t="s">
        <v>16</v>
      </c>
      <c r="D26" s="9" t="s">
        <v>46</v>
      </c>
      <c r="E26" s="27">
        <v>279.1</v>
      </c>
      <c r="F26" s="27">
        <v>279.1</v>
      </c>
      <c r="G26" s="14">
        <f t="shared" si="1"/>
        <v>100</v>
      </c>
    </row>
    <row r="27" spans="1:7" s="26" customFormat="1" ht="77.25" customHeight="1">
      <c r="A27" s="20" t="s">
        <v>17</v>
      </c>
      <c r="B27" s="35" t="s">
        <v>47</v>
      </c>
      <c r="C27" s="35" t="s">
        <v>41</v>
      </c>
      <c r="D27" s="9" t="s">
        <v>48</v>
      </c>
      <c r="E27" s="27">
        <v>546.38</v>
      </c>
      <c r="F27" s="27">
        <v>546.38</v>
      </c>
      <c r="G27" s="14">
        <f t="shared" si="1"/>
        <v>100</v>
      </c>
    </row>
    <row r="28" spans="1:7" s="26" customFormat="1" ht="79.5" customHeight="1">
      <c r="A28" s="20" t="s">
        <v>13</v>
      </c>
      <c r="B28" s="35" t="s">
        <v>25</v>
      </c>
      <c r="C28" s="35" t="s">
        <v>41</v>
      </c>
      <c r="D28" s="9" t="s">
        <v>45</v>
      </c>
      <c r="E28" s="27">
        <v>316.78</v>
      </c>
      <c r="F28" s="27">
        <f>316.78-0.01</f>
        <v>316.77</v>
      </c>
      <c r="G28" s="14">
        <f t="shared" si="1"/>
        <v>99.99684323505272</v>
      </c>
    </row>
    <row r="29" spans="1:7" s="26" customFormat="1" ht="144" customHeight="1" hidden="1" outlineLevel="1">
      <c r="A29" s="38"/>
      <c r="B29" s="39"/>
      <c r="C29" s="39"/>
      <c r="D29" s="37"/>
      <c r="E29" s="40"/>
      <c r="F29" s="40"/>
      <c r="G29" s="36"/>
    </row>
    <row r="30" spans="1:7" s="26" customFormat="1" ht="105" customHeight="1" hidden="1" outlineLevel="1">
      <c r="A30" s="38"/>
      <c r="B30" s="39"/>
      <c r="C30" s="39"/>
      <c r="D30" s="37"/>
      <c r="E30" s="40"/>
      <c r="F30" s="40"/>
      <c r="G30" s="36"/>
    </row>
    <row r="31" spans="1:7" s="26" customFormat="1" ht="167.25" customHeight="1" hidden="1" outlineLevel="1">
      <c r="A31" s="38"/>
      <c r="B31" s="39"/>
      <c r="C31" s="39"/>
      <c r="D31" s="37"/>
      <c r="E31" s="40"/>
      <c r="F31" s="40"/>
      <c r="G31" s="36"/>
    </row>
    <row r="32" spans="1:9" s="26" customFormat="1" ht="167.25" customHeight="1" hidden="1" outlineLevel="1">
      <c r="A32" s="38"/>
      <c r="B32" s="39"/>
      <c r="C32" s="39"/>
      <c r="D32" s="37"/>
      <c r="E32" s="40"/>
      <c r="F32" s="40"/>
      <c r="G32" s="36"/>
      <c r="I32" s="29"/>
    </row>
    <row r="33" spans="1:7" s="26" customFormat="1" ht="136.5" customHeight="1" hidden="1" outlineLevel="1">
      <c r="A33" s="38"/>
      <c r="B33" s="39"/>
      <c r="C33" s="39"/>
      <c r="D33" s="37"/>
      <c r="E33" s="40"/>
      <c r="F33" s="40"/>
      <c r="G33" s="36"/>
    </row>
    <row r="34" spans="1:7" s="16" customFormat="1" ht="21" customHeight="1" collapsed="1">
      <c r="A34" s="71" t="s">
        <v>8</v>
      </c>
      <c r="B34" s="72"/>
      <c r="C34" s="72"/>
      <c r="D34" s="72"/>
      <c r="E34" s="73"/>
      <c r="F34" s="30"/>
      <c r="G34" s="44">
        <f>G35+G36</f>
        <v>900.2700000000004</v>
      </c>
    </row>
    <row r="35" spans="1:8" s="16" customFormat="1" ht="16.5" customHeight="1">
      <c r="A35" s="52" t="s">
        <v>9</v>
      </c>
      <c r="B35" s="52"/>
      <c r="C35" s="52"/>
      <c r="D35" s="52"/>
      <c r="E35" s="52"/>
      <c r="F35" s="21"/>
      <c r="G35" s="18">
        <f>E11-F11</f>
        <v>100.42000000000007</v>
      </c>
      <c r="H35" s="15"/>
    </row>
    <row r="36" spans="1:7" s="16" customFormat="1" ht="19.5" customHeight="1">
      <c r="A36" s="68" t="s">
        <v>10</v>
      </c>
      <c r="B36" s="69"/>
      <c r="C36" s="69"/>
      <c r="D36" s="69"/>
      <c r="E36" s="70"/>
      <c r="F36" s="25"/>
      <c r="G36" s="18">
        <f>E18-F18</f>
        <v>799.8500000000004</v>
      </c>
    </row>
    <row r="38" ht="15">
      <c r="F38" s="31"/>
    </row>
    <row r="39" ht="15">
      <c r="F39" s="32"/>
    </row>
    <row r="40" ht="15">
      <c r="F40" s="31"/>
    </row>
    <row r="41" ht="15">
      <c r="F41" s="31"/>
    </row>
    <row r="42" ht="15">
      <c r="F42" s="31"/>
    </row>
    <row r="43" ht="15">
      <c r="F43" s="31"/>
    </row>
    <row r="44" ht="15">
      <c r="F44" s="31"/>
    </row>
    <row r="45" ht="15">
      <c r="F45" s="31"/>
    </row>
    <row r="46" ht="15">
      <c r="F46" s="31"/>
    </row>
    <row r="47" ht="15">
      <c r="A47" s="2" t="s">
        <v>29</v>
      </c>
    </row>
    <row r="48" ht="15">
      <c r="A48" s="2" t="s">
        <v>30</v>
      </c>
    </row>
    <row r="49" ht="15">
      <c r="A49" s="33" t="s">
        <v>23</v>
      </c>
    </row>
    <row r="50" ht="15">
      <c r="A50" s="33" t="s">
        <v>24</v>
      </c>
    </row>
    <row r="51" spans="1:2" ht="15">
      <c r="A51" s="67">
        <v>44679</v>
      </c>
      <c r="B51" s="67"/>
    </row>
  </sheetData>
  <sheetProtection/>
  <mergeCells count="14">
    <mergeCell ref="B19:D19"/>
    <mergeCell ref="A51:B51"/>
    <mergeCell ref="A35:E35"/>
    <mergeCell ref="A36:E36"/>
    <mergeCell ref="A34:E34"/>
    <mergeCell ref="F6:G6"/>
    <mergeCell ref="A5:G5"/>
    <mergeCell ref="B10:D10"/>
    <mergeCell ref="B11:D11"/>
    <mergeCell ref="B18:D18"/>
    <mergeCell ref="B12:D12"/>
    <mergeCell ref="E8:F8"/>
    <mergeCell ref="A7:A8"/>
    <mergeCell ref="B7:D8"/>
  </mergeCells>
  <printOptions/>
  <pageMargins left="0.7480314960629921" right="0.3937007874015748" top="0.7086614173228347" bottom="0.7086614173228347" header="0.31496062992125984" footer="0"/>
  <pageSetup firstPageNumber="167" useFirstPageNumber="1" horizontalDpi="600" verticalDpi="600" orientation="portrait" paperSize="9" scale="75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Kologrivova</dc:creator>
  <cp:keywords/>
  <dc:description/>
  <cp:lastModifiedBy>Кириллова О.Н.</cp:lastModifiedBy>
  <cp:lastPrinted>2022-04-25T04:25:23Z</cp:lastPrinted>
  <dcterms:created xsi:type="dcterms:W3CDTF">2015-02-20T09:05:52Z</dcterms:created>
  <dcterms:modified xsi:type="dcterms:W3CDTF">2022-04-25T06:39:14Z</dcterms:modified>
  <cp:category/>
  <cp:version/>
  <cp:contentType/>
  <cp:contentStatus/>
</cp:coreProperties>
</file>