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565" windowHeight="10950" activeTab="0"/>
  </bookViews>
  <sheets>
    <sheet name="10.Льготы_кв" sheetId="1" r:id="rId1"/>
    <sheet name="10.Льготы_год" sheetId="2" r:id="rId2"/>
  </sheets>
  <definedNames>
    <definedName name="Z_03E9FE6B_F332_11D7_AC07_00D0B7BFB203_.wvu.Cols" localSheetId="1" hidden="1">'10.Льготы_год'!#REF!</definedName>
    <definedName name="Z_03E9FE6B_F332_11D7_AC07_00D0B7BFB203_.wvu.Cols" localSheetId="0" hidden="1">'10.Льготы_кв'!#REF!</definedName>
    <definedName name="Z_03E9FE6B_F332_11D7_AC07_00D0B7BFB203_.wvu.PrintArea" localSheetId="1" hidden="1">'10.Льготы_год'!$A$1:$C$64</definedName>
    <definedName name="Z_03E9FE6B_F332_11D7_AC07_00D0B7BFB203_.wvu.PrintArea" localSheetId="0" hidden="1">'10.Льготы_кв'!$A$1:$C$71</definedName>
    <definedName name="Z_03E9FE6B_F332_11D7_AC07_00D0B7BFB203_.wvu.PrintTitles" localSheetId="1" hidden="1">'10.Льготы_год'!$9:$9</definedName>
    <definedName name="Z_03E9FE6B_F332_11D7_AC07_00D0B7BFB203_.wvu.PrintTitles" localSheetId="0" hidden="1">'10.Льготы_кв'!$10:$10</definedName>
    <definedName name="Z_1408D4E0_F4B5_11D7_870F_009027A6C48C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1408D4E0_F4B5_11D7_870F_009027A6C48C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X:$AC,'10.Льготы_кв'!$AD:$AI</definedName>
    <definedName name="Z_1408D4E0_F4B5_11D7_870F_009027A6C48C_.wvu.PrintArea" localSheetId="1" hidden="1">'10.Льготы_год'!$A$1:$C$64</definedName>
    <definedName name="Z_1408D4E0_F4B5_11D7_870F_009027A6C48C_.wvu.PrintArea" localSheetId="0" hidden="1">'10.Льготы_кв'!$A$1:$C$71</definedName>
    <definedName name="Z_1408D4E0_F4B5_11D7_870F_009027A6C48C_.wvu.PrintTitles" localSheetId="1" hidden="1">'10.Льготы_год'!$B:$B,'10.Льготы_год'!$9:$9</definedName>
    <definedName name="Z_1408D4E0_F4B5_11D7_870F_009027A6C48C_.wvu.PrintTitles" localSheetId="0" hidden="1">'10.Льготы_кв'!$B:$B,'10.Льготы_кв'!$10:$10</definedName>
    <definedName name="Z_1BE592D6_7812_4E19_9AC7_C8102C6FECCF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1BE592D6_7812_4E19_9AC7_C8102C6FECCF_.wvu.Cols" localSheetId="0" hidden="1">'10.Льготы_кв'!$C:$C,'10.Льготы_кв'!$H:$H,'10.Льготы_кв'!$I:$I,'10.Льготы_кв'!$N:$N,'10.Льготы_кв'!#REF!,'10.Льготы_кв'!$S:$X,'10.Льготы_кв'!$AC:$AC,'10.Льготы_кв'!$AD:$AD,'10.Льготы_кв'!$AI:$AI,'10.Льготы_кв'!$AN:$AN,'10.Льготы_кв'!#REF!</definedName>
    <definedName name="Z_1BE592D6_7812_4E19_9AC7_C8102C6FECCF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1BE592D6_7812_4E19_9AC7_C8102C6FECCF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3AE60815_C3B9_4576_B22C_FD300646EDB0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3AE60815_C3B9_4576_B22C_FD300646EDB0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X:$AC,'10.Льготы_кв'!$AD:$AI</definedName>
    <definedName name="Z_3AE60815_C3B9_4576_B22C_FD300646EDB0_.wvu.PrintArea" localSheetId="1" hidden="1">'10.Льготы_год'!$A$1:$C$64</definedName>
    <definedName name="Z_3AE60815_C3B9_4576_B22C_FD300646EDB0_.wvu.PrintArea" localSheetId="0" hidden="1">'10.Льготы_кв'!$A$1:$C$71</definedName>
    <definedName name="Z_3AE60815_C3B9_4576_B22C_FD300646EDB0_.wvu.PrintTitles" localSheetId="1" hidden="1">'10.Льготы_год'!$B:$B,'10.Льготы_год'!$9:$9</definedName>
    <definedName name="Z_3AE60815_C3B9_4576_B22C_FD300646EDB0_.wvu.PrintTitles" localSheetId="0" hidden="1">'10.Льготы_кв'!$B:$B,'10.Льготы_кв'!$10:$10</definedName>
    <definedName name="Z_4278F54F_EC7E_4645_84D7_77A328CF1819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4278F54F_EC7E_4645_84D7_77A328CF1819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X:$AC,'10.Льготы_кв'!$AD:$AI</definedName>
    <definedName name="Z_4278F54F_EC7E_4645_84D7_77A328CF1819_.wvu.PrintArea" localSheetId="1" hidden="1">'10.Льготы_год'!$A$1:$C$64</definedName>
    <definedName name="Z_4278F54F_EC7E_4645_84D7_77A328CF1819_.wvu.PrintArea" localSheetId="0" hidden="1">'10.Льготы_кв'!$A$1:$C$71</definedName>
    <definedName name="Z_4278F54F_EC7E_4645_84D7_77A328CF1819_.wvu.PrintTitles" localSheetId="1" hidden="1">'10.Льготы_год'!$B:$B,'10.Льготы_год'!$9:$9</definedName>
    <definedName name="Z_4278F54F_EC7E_4645_84D7_77A328CF1819_.wvu.PrintTitles" localSheetId="0" hidden="1">'10.Льготы_кв'!$B:$B,'10.Льготы_кв'!$10:$10</definedName>
    <definedName name="Z_65F87CC0_F8E2_11D7_A9EF_009027A6C22F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65F87CC0_F8E2_11D7_A9EF_009027A6C22F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X:$AC,'10.Льготы_кв'!$AD:$AI</definedName>
    <definedName name="Z_65F87CC0_F8E2_11D7_A9EF_009027A6C22F_.wvu.PrintArea" localSheetId="1" hidden="1">'10.Льготы_год'!$A$1:$C$64</definedName>
    <definedName name="Z_65F87CC0_F8E2_11D7_A9EF_009027A6C22F_.wvu.PrintArea" localSheetId="0" hidden="1">'10.Льготы_кв'!$A$1:$C$71</definedName>
    <definedName name="Z_65F87CC0_F8E2_11D7_A9EF_009027A6C22F_.wvu.PrintTitles" localSheetId="1" hidden="1">'10.Льготы_год'!$B:$B,'10.Льготы_год'!$9:$9</definedName>
    <definedName name="Z_65F87CC0_F8E2_11D7_A9EF_009027A6C22F_.wvu.PrintTitles" localSheetId="0" hidden="1">'10.Льготы_кв'!$B:$B,'10.Льготы_кв'!$10:$10</definedName>
    <definedName name="Z_6F7F2B2F_4324_4976_8A65_77BA0A61269D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6F7F2B2F_4324_4976_8A65_77BA0A61269D_.wvu.Cols" localSheetId="0" hidden="1">'10.Льготы_кв'!$C:$C,'10.Льготы_кв'!$H:$H,'10.Льготы_кв'!$I:$I,'10.Льготы_кв'!$N:$N,'10.Льготы_кв'!#REF!,'10.Льготы_кв'!$X:$X,'10.Льготы_кв'!$AC:$AC,'10.Льготы_кв'!$AD:$AD,'10.Льготы_кв'!$AI:$AI,'10.Льготы_кв'!$AN:$AN</definedName>
    <definedName name="Z_6F7F2B2F_4324_4976_8A65_77BA0A61269D_.wvu.PrintArea" localSheetId="1" hidden="1">'10.Льготы_год'!$A$1:$L$67</definedName>
    <definedName name="Z_6F7F2B2F_4324_4976_8A65_77BA0A61269D_.wvu.PrintArea" localSheetId="0" hidden="1">'10.Льготы_кв'!$A$1:$AN$74</definedName>
    <definedName name="Z_6F7F2B2F_4324_4976_8A65_77BA0A61269D_.wvu.PrintTitles" localSheetId="1" hidden="1">'10.Льготы_год'!$A:$B,'10.Льготы_год'!$9:$9</definedName>
    <definedName name="Z_6F7F2B2F_4324_4976_8A65_77BA0A61269D_.wvu.PrintTitles" localSheetId="0" hidden="1">'10.Льготы_кв'!$A:$B,'10.Льготы_кв'!$10:$10</definedName>
    <definedName name="Z_6F7F2B2F_4324_4976_8A65_77BA0A61269D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6F7F2B2F_4324_4976_8A65_77BA0A61269D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753EEE42_4640_4131_8C65_657467F0FA56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753EEE42_4640_4131_8C65_657467F0FA56_.wvu.Cols" localSheetId="0" hidden="1">'10.Льготы_кв'!$C:$C,'10.Льготы_кв'!$H:$H,'10.Льготы_кв'!$I:$I,'10.Льготы_кв'!$N:$N,'10.Льготы_кв'!#REF!,'10.Льготы_кв'!$S:$X,'10.Льготы_кв'!$AC:$AC,'10.Льготы_кв'!$AD:$AD,'10.Льготы_кв'!$AI:$AI,'10.Льготы_кв'!$AN:$AN,'10.Льготы_кв'!#REF!</definedName>
    <definedName name="Z_A13C28EB_AC64_4D61_983B_364D23C66144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A13C28EB_AC64_4D61_983B_364D23C66144_.wvu.Cols" localSheetId="0" hidden="1">'10.Льготы_кв'!$C:$C,'10.Льготы_кв'!$H:$H,'10.Льготы_кв'!$I:$I,'10.Льготы_кв'!$N:$N,'10.Льготы_кв'!#REF!,'10.Льготы_кв'!$X:$X,'10.Льготы_кв'!$AC:$AC,'10.Льготы_кв'!$AD:$AD,'10.Льготы_кв'!$AI:$AI,'10.Льготы_кв'!$AN:$AN</definedName>
    <definedName name="Z_A13C28EB_AC64_4D61_983B_364D23C66144_.wvu.PrintArea" localSheetId="1" hidden="1">'10.Льготы_год'!$A$1:$L$64</definedName>
    <definedName name="Z_A13C28EB_AC64_4D61_983B_364D23C66144_.wvu.PrintArea" localSheetId="0" hidden="1">'10.Льготы_кв'!$A$1:$AN$71</definedName>
    <definedName name="Z_A13C28EB_AC64_4D61_983B_364D23C66144_.wvu.PrintTitles" localSheetId="1" hidden="1">'10.Льготы_год'!$A:$B,'10.Льготы_год'!$9:$9</definedName>
    <definedName name="Z_A13C28EB_AC64_4D61_983B_364D23C66144_.wvu.PrintTitles" localSheetId="0" hidden="1">'10.Льготы_кв'!$A:$B,'10.Льготы_кв'!$10:$10</definedName>
    <definedName name="Z_A13C28EB_AC64_4D61_983B_364D23C66144_.wvu.Rows" localSheetId="1" hidden="1">'10.Льготы_год'!#REF!</definedName>
    <definedName name="Z_A13C28EB_AC64_4D61_983B_364D23C66144_.wvu.Rows" localSheetId="0" hidden="1">'10.Льготы_кв'!#REF!</definedName>
    <definedName name="Z_AD4FE466_0F42_4980_803F_8C55183A8122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AD4FE466_0F42_4980_803F_8C55183A8122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X:$AC,'10.Льготы_кв'!$AD:$AI</definedName>
    <definedName name="Z_AD4FE466_0F42_4980_803F_8C55183A8122_.wvu.PrintArea" localSheetId="1" hidden="1">'10.Льготы_год'!$A$1:$C$64</definedName>
    <definedName name="Z_AD4FE466_0F42_4980_803F_8C55183A8122_.wvu.PrintArea" localSheetId="0" hidden="1">'10.Льготы_кв'!$A$1:$C$71</definedName>
    <definedName name="Z_AD4FE466_0F42_4980_803F_8C55183A8122_.wvu.PrintTitles" localSheetId="1" hidden="1">'10.Льготы_год'!$B:$B,'10.Льготы_год'!$9:$9</definedName>
    <definedName name="Z_AD4FE466_0F42_4980_803F_8C55183A8122_.wvu.PrintTitles" localSheetId="0" hidden="1">'10.Льготы_кв'!$B:$B,'10.Льготы_кв'!$10:$10</definedName>
    <definedName name="Z_B9EC7D41_008A_11D8_9D04_009027A6C496_.wvu.Cols" localSheetId="1" hidden="1">'10.Льготы_год'!#REF!</definedName>
    <definedName name="Z_B9EC7D41_008A_11D8_9D04_009027A6C496_.wvu.Cols" localSheetId="0" hidden="1">'10.Льготы_кв'!#REF!</definedName>
    <definedName name="Z_B9EC7D41_008A_11D8_9D04_009027A6C496_.wvu.PrintArea" localSheetId="1" hidden="1">'10.Льготы_год'!$A$1:$C$64</definedName>
    <definedName name="Z_B9EC7D41_008A_11D8_9D04_009027A6C496_.wvu.PrintArea" localSheetId="0" hidden="1">'10.Льготы_кв'!$A$1:$C$71</definedName>
    <definedName name="Z_B9EC7D41_008A_11D8_9D04_009027A6C496_.wvu.PrintTitles" localSheetId="1" hidden="1">'10.Льготы_год'!$9:$9</definedName>
    <definedName name="Z_B9EC7D41_008A_11D8_9D04_009027A6C496_.wvu.PrintTitles" localSheetId="0" hidden="1">'10.Льготы_кв'!$10:$10</definedName>
    <definedName name="Z_C77813EF_DB5F_4A3D_AC46_41F35E51795F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C77813EF_DB5F_4A3D_AC46_41F35E51795F_.wvu.Cols" localSheetId="0" hidden="1">'10.Льготы_кв'!$C:$C,'10.Льготы_кв'!$H:$H,'10.Льготы_кв'!$I:$I,'10.Льготы_кв'!$N:$N,'10.Льготы_кв'!#REF!,'10.Льготы_кв'!$X:$X,'10.Льготы_кв'!$AC:$AC,'10.Льготы_кв'!$AD:$AD,'10.Льготы_кв'!$AI:$AI,'10.Льготы_кв'!$AN:$AN</definedName>
    <definedName name="Z_C77813EF_DB5F_4A3D_AC46_41F35E51795F_.wvu.PrintArea" localSheetId="1" hidden="1">'10.Льготы_год'!$A$1:$L$64</definedName>
    <definedName name="Z_C77813EF_DB5F_4A3D_AC46_41F35E51795F_.wvu.PrintArea" localSheetId="0" hidden="1">'10.Льготы_кв'!$A$1:$AN$71</definedName>
    <definedName name="Z_C77813EF_DB5F_4A3D_AC46_41F35E51795F_.wvu.PrintTitles" localSheetId="1" hidden="1">'10.Льготы_год'!$A:$B,'10.Льготы_год'!$9:$9</definedName>
    <definedName name="Z_C77813EF_DB5F_4A3D_AC46_41F35E51795F_.wvu.PrintTitles" localSheetId="0" hidden="1">'10.Льготы_кв'!$A:$B,'10.Льготы_кв'!$10:$10</definedName>
    <definedName name="Z_C77813EF_DB5F_4A3D_AC46_41F35E51795F_.wvu.Rows" localSheetId="1" hidden="1">'10.Льготы_год'!#REF!</definedName>
    <definedName name="Z_C77813EF_DB5F_4A3D_AC46_41F35E51795F_.wvu.Rows" localSheetId="0" hidden="1">'10.Льготы_кв'!#REF!</definedName>
    <definedName name="Z_CA051906_837A_4904_91DB_9E6912B5AB6E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CA051906_837A_4904_91DB_9E6912B5AB6E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X:$AC,'10.Льготы_кв'!$AD:$AI</definedName>
    <definedName name="Z_CA051906_837A_4904_91DB_9E6912B5AB6E_.wvu.PrintArea" localSheetId="1" hidden="1">'10.Льготы_год'!$A$1:$C$64</definedName>
    <definedName name="Z_CA051906_837A_4904_91DB_9E6912B5AB6E_.wvu.PrintArea" localSheetId="0" hidden="1">'10.Льготы_кв'!$A$1:$C$71</definedName>
    <definedName name="Z_CA051906_837A_4904_91DB_9E6912B5AB6E_.wvu.PrintTitles" localSheetId="1" hidden="1">'10.Льготы_год'!$B:$B,'10.Льготы_год'!$9:$9</definedName>
    <definedName name="Z_CA051906_837A_4904_91DB_9E6912B5AB6E_.wvu.PrintTitles" localSheetId="0" hidden="1">'10.Льготы_кв'!$B:$B,'10.Льготы_кв'!$10:$10</definedName>
    <definedName name="Z_D55972E9_67B4_4688_A9DB_4AE445FAF453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D55972E9_67B4_4688_A9DB_4AE445FAF453_.wvu.Cols" localSheetId="0" hidden="1">'10.Льготы_кв'!$C:$C,'10.Льготы_кв'!$H:$H,'10.Льготы_кв'!$I:$I,'10.Льготы_кв'!$N:$N,'10.Льготы_кв'!#REF!,'10.Льготы_кв'!$S:$X,'10.Льготы_кв'!$AC:$AC,'10.Льготы_кв'!$AD:$AD,'10.Льготы_кв'!$AI:$AI,'10.Льготы_кв'!$AN:$AN,'10.Льготы_кв'!#REF!</definedName>
    <definedName name="Z_D55972E9_67B4_4688_A9DB_4AE445FAF453_.wvu.PrintArea" localSheetId="1" hidden="1">'10.Льготы_год'!$A$1:$L$65</definedName>
    <definedName name="Z_D55972E9_67B4_4688_A9DB_4AE445FAF453_.wvu.PrintArea" localSheetId="0" hidden="1">'10.Льготы_кв'!$A$1:$AN$72</definedName>
    <definedName name="Z_D55972E9_67B4_4688_A9DB_4AE445FAF453_.wvu.PrintTitles" localSheetId="1" hidden="1">'10.Льготы_год'!$A:$B,'10.Льготы_год'!$9:$9</definedName>
    <definedName name="Z_D55972E9_67B4_4688_A9DB_4AE445FAF453_.wvu.PrintTitles" localSheetId="0" hidden="1">'10.Льготы_кв'!$A:$B,'10.Льготы_кв'!$10:$10</definedName>
    <definedName name="Z_D55972E9_67B4_4688_A9DB_4AE445FAF453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D55972E9_67B4_4688_A9DB_4AE445FAF453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FADAD500_4DBE_11D8_A5E1_009027A6C50C_.wvu.Cols" localSheetId="1" hidden="1">'10.Льготы_год'!#REF!</definedName>
    <definedName name="Z_FADAD500_4DBE_11D8_A5E1_009027A6C50C_.wvu.Cols" localSheetId="0" hidden="1">'10.Льготы_кв'!#REF!</definedName>
    <definedName name="Z_FADAD500_4DBE_11D8_A5E1_009027A6C50C_.wvu.PrintArea" localSheetId="1" hidden="1">'10.Льготы_год'!$A$1:$C$64</definedName>
    <definedName name="Z_FADAD500_4DBE_11D8_A5E1_009027A6C50C_.wvu.PrintArea" localSheetId="0" hidden="1">'10.Льготы_кв'!$A$1:$C$71</definedName>
    <definedName name="Z_FADAD500_4DBE_11D8_A5E1_009027A6C50C_.wvu.PrintTitles" localSheetId="1" hidden="1">'10.Льготы_год'!$9:$9</definedName>
    <definedName name="Z_FADAD500_4DBE_11D8_A5E1_009027A6C50C_.wvu.PrintTitles" localSheetId="0" hidden="1">'10.Льготы_кв'!$10:$10</definedName>
    <definedName name="_xlnm.Print_Titles" localSheetId="1">'10.Льготы_год'!$A:$B,'10.Льготы_год'!$9:$9</definedName>
    <definedName name="_xlnm.Print_Titles" localSheetId="0">'10.Льготы_кв'!$A:$B,'10.Льготы_кв'!$10:$10</definedName>
    <definedName name="_xlnm.Print_Area" localSheetId="1">'10.Льготы_год'!$A$1:$L$67</definedName>
    <definedName name="_xlnm.Print_Area" localSheetId="0">'10.Льготы_кв'!$A$1:$BD$74</definedName>
  </definedNames>
  <calcPr fullCalcOnLoad="1"/>
</workbook>
</file>

<file path=xl/sharedStrings.xml><?xml version="1.0" encoding="utf-8"?>
<sst xmlns="http://schemas.openxmlformats.org/spreadsheetml/2006/main" count="206" uniqueCount="57">
  <si>
    <t>Думы ЗАТО Северск</t>
  </si>
  <si>
    <t>(тыс.руб.)</t>
  </si>
  <si>
    <t>№ п/п</t>
  </si>
  <si>
    <t>Виды льгот, установленные  законодательными актами РФ,  Томской области и  нормативными актами ЗАТО Северск</t>
  </si>
  <si>
    <t>Утв.план   1 квартала</t>
  </si>
  <si>
    <t xml:space="preserve"> Утв.план 2 квартала</t>
  </si>
  <si>
    <t>Утв.план 3 квартала</t>
  </si>
  <si>
    <t>Утв. план 4 квартала</t>
  </si>
  <si>
    <t>в том числе  по федераль-ному регистру</t>
  </si>
  <si>
    <t>Утв.план 1 квартала</t>
  </si>
  <si>
    <t>Утв.  план 2 квартала</t>
  </si>
  <si>
    <t xml:space="preserve">Расходы на предоставление льгот по  ЖКУ - всего </t>
  </si>
  <si>
    <t>в том числе:</t>
  </si>
  <si>
    <t>а) город:</t>
  </si>
  <si>
    <t xml:space="preserve">  - МП "ГЭС"</t>
  </si>
  <si>
    <t xml:space="preserve">  - МУП "Тепловые сети"</t>
  </si>
  <si>
    <t xml:space="preserve">  - МП "Северский водоканал"</t>
  </si>
  <si>
    <t xml:space="preserve">  - УЖКХ, Т и С - для распределения МП УК ЖХ</t>
  </si>
  <si>
    <t xml:space="preserve">  - УЖКХ, Т и С - для распределения ООО ЖЭУ "Альтернатива"</t>
  </si>
  <si>
    <t>б) внегородские территории: МП ЗАТО Северск "Самусь ЖКХ"</t>
  </si>
  <si>
    <t>Федеральный закон "О социальной защите инвалидов в РФ" от 24.11.1995  № 181-ФЗ</t>
  </si>
  <si>
    <t xml:space="preserve">в) УСЗН - для исполнения МУ "Центр социальных льгот, помощи и выплат" - расходы на предоставление льгот по оплате твердого топлива </t>
  </si>
  <si>
    <t>Указ Президента РФ "О мерах по соц.поддержке многодетных семей" от 05.05.1992  № 431, Закон Томской области "О социальной поддержке граждан, имеющих несовершеннолетних детей" от 16.12.2004 № 253-ОЗ</t>
  </si>
  <si>
    <t>Закон РФ "О реабилитации жертв политических репрессий" от 18.10.1991  № 1761-1, Закон Томской области "О мерах социальной поддержки отдельных категорий граждан, проживающих на территории Томской области" от 16.12.2004 № 254-ОЗ</t>
  </si>
  <si>
    <t xml:space="preserve"> - УЖКХ,Т и С - для  распределения МП УК ЖХ</t>
  </si>
  <si>
    <t>ИТОГО РАСХОДОВ</t>
  </si>
  <si>
    <t xml:space="preserve">   - МУП "Тепловые сети"</t>
  </si>
  <si>
    <t xml:space="preserve"> - УЖКХ,Т и С - для распределения МП УК ЖХ</t>
  </si>
  <si>
    <t xml:space="preserve"> - УЖКХ,Т и С - для распределения ООО ЖЭУ "Альтернатива"</t>
  </si>
  <si>
    <t>Мэр ЗАТО Северск</t>
  </si>
  <si>
    <t>Федеральный закон "О ветеранах"  от 12.01.1995  № 5-ФЗ, Законы Томской области "О мерах социальной поддержки отдельных категорий граждан, проживающих на территории Томской области" от 16.12.2004 № 254-ОЗ и "О дополнительных мерах социальной поддержки инвалидов и участников Великой Отечественной войны на территории Томской области" от 04.05.2005 № 66-ОЗ</t>
  </si>
  <si>
    <t>от____________2006 №______</t>
  </si>
  <si>
    <t>Утв. план 2006 года</t>
  </si>
  <si>
    <t>План  мероприятий в области социальной политики на 2006 год по ЗАТО Северск в части льгот по жилищно-коммунальным услугам и услугам связи</t>
  </si>
  <si>
    <t>Решение СНП № 48/21 от 25.03.2004"Об утверждении Положения о порядке присвоения звания "Почетный гражданин ЗАТО Северск"</t>
  </si>
  <si>
    <t>Приложение 14 к решению</t>
  </si>
  <si>
    <t>Н.И.Кузьменко</t>
  </si>
  <si>
    <t>(плюс, минус)</t>
  </si>
  <si>
    <t>Уточн. план 2006 года</t>
  </si>
  <si>
    <t xml:space="preserve"> Уточн. план 2 квартала</t>
  </si>
  <si>
    <t>Уточн. план 3 квартала</t>
  </si>
  <si>
    <t>Уточн. план 4 квартала</t>
  </si>
  <si>
    <t xml:space="preserve">  - ОАО "ГЭС"</t>
  </si>
  <si>
    <t xml:space="preserve">  - УЖКХ,Т и С - для  распределения МП УК ЖХ</t>
  </si>
  <si>
    <t xml:space="preserve">  - УЖКХ,Т и С - для распределения МП УК ЖХ</t>
  </si>
  <si>
    <t xml:space="preserve">  - УЖКХ,Т и С - для распределения ООО ЖЭУ "Альтернатива"</t>
  </si>
  <si>
    <t xml:space="preserve">  - ОАО "Тепловые сети"</t>
  </si>
  <si>
    <t xml:space="preserve">  - ОАО "Северский водоканал"</t>
  </si>
  <si>
    <t>в том числе по федеральному регистру:</t>
  </si>
  <si>
    <t>План 2006 года</t>
  </si>
  <si>
    <t>% испол-нения годового плана</t>
  </si>
  <si>
    <t>План 9 месяцев</t>
  </si>
  <si>
    <t>Испол-нение 9 месяцев</t>
  </si>
  <si>
    <t>% испол-нения плана 9 месяцев</t>
  </si>
  <si>
    <t>Приложение 14 к Решению</t>
  </si>
  <si>
    <t>Оксана Юрьевна Шаперова</t>
  </si>
  <si>
    <t>Информация об исполнении плана мероприятий в области социальной политики  по ЗАТО Северск в части льгот по оплате жилищно-коммунальных услуг за 9 месяцев 2006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</si>
</sst>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13"/>
      <name val="Arial Cyr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2" fontId="4" fillId="2" borderId="0" xfId="0" applyNumberFormat="1" applyFont="1" applyFill="1" applyAlignment="1">
      <alignment vertical="center" wrapText="1"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72" fontId="6" fillId="2" borderId="0" xfId="18" applyNumberFormat="1" applyFont="1" applyFill="1" applyBorder="1" applyAlignment="1" applyProtection="1">
      <alignment horizontal="right" vertical="top"/>
      <protection/>
    </xf>
    <xf numFmtId="172" fontId="4" fillId="2" borderId="1" xfId="0" applyNumberFormat="1" applyFont="1" applyFill="1" applyBorder="1" applyAlignment="1">
      <alignment wrapText="1"/>
    </xf>
    <xf numFmtId="172" fontId="4" fillId="2" borderId="1" xfId="0" applyNumberFormat="1" applyFont="1" applyFill="1" applyBorder="1" applyAlignment="1">
      <alignment horizontal="left" wrapText="1"/>
    </xf>
    <xf numFmtId="172" fontId="4" fillId="2" borderId="1" xfId="0" applyNumberFormat="1" applyFont="1" applyFill="1" applyBorder="1" applyAlignment="1">
      <alignment horizontal="right" wrapText="1"/>
    </xf>
    <xf numFmtId="172" fontId="4" fillId="2" borderId="1" xfId="0" applyNumberFormat="1" applyFont="1" applyFill="1" applyBorder="1" applyAlignment="1">
      <alignment horizontal="right" vertical="center"/>
    </xf>
    <xf numFmtId="172" fontId="4" fillId="2" borderId="2" xfId="0" applyNumberFormat="1" applyFont="1" applyFill="1" applyBorder="1" applyAlignment="1">
      <alignment horizontal="center" vertical="center" wrapText="1"/>
    </xf>
    <xf numFmtId="172" fontId="4" fillId="2" borderId="3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left" vertical="center" wrapText="1"/>
    </xf>
    <xf numFmtId="172" fontId="9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10" fillId="0" borderId="3" xfId="0" applyNumberFormat="1" applyFont="1" applyFill="1" applyBorder="1" applyAlignment="1">
      <alignment vertical="center" wrapText="1"/>
    </xf>
    <xf numFmtId="172" fontId="11" fillId="0" borderId="3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12" fillId="0" borderId="3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 wrapText="1"/>
    </xf>
    <xf numFmtId="172" fontId="9" fillId="0" borderId="3" xfId="0" applyNumberFormat="1" applyFont="1" applyFill="1" applyBorder="1" applyAlignment="1">
      <alignment horizontal="right" vertical="center" wrapText="1"/>
    </xf>
    <xf numFmtId="172" fontId="9" fillId="0" borderId="3" xfId="0" applyNumberFormat="1" applyFont="1" applyFill="1" applyBorder="1" applyAlignment="1">
      <alignment vertical="center" wrapText="1"/>
    </xf>
    <xf numFmtId="172" fontId="12" fillId="0" borderId="3" xfId="0" applyNumberFormat="1" applyFont="1" applyFill="1" applyBorder="1" applyAlignment="1">
      <alignment vertical="center" wrapText="1"/>
    </xf>
    <xf numFmtId="172" fontId="8" fillId="0" borderId="4" xfId="0" applyNumberFormat="1" applyFont="1" applyFill="1" applyBorder="1" applyAlignment="1">
      <alignment horizontal="left" vertical="center" wrapText="1"/>
    </xf>
    <xf numFmtId="172" fontId="8" fillId="0" borderId="3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172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" fontId="4" fillId="2" borderId="0" xfId="0" applyNumberFormat="1" applyFont="1" applyFill="1" applyAlignment="1">
      <alignment vertical="center" wrapText="1"/>
    </xf>
    <xf numFmtId="1" fontId="4" fillId="2" borderId="1" xfId="0" applyNumberFormat="1" applyFont="1" applyFill="1" applyBorder="1" applyAlignment="1">
      <alignment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72" fontId="7" fillId="2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12" fillId="0" borderId="3" xfId="0" applyNumberFormat="1" applyFont="1" applyFill="1" applyBorder="1" applyAlignment="1">
      <alignment horizontal="center" vertical="center"/>
    </xf>
    <xf numFmtId="172" fontId="13" fillId="2" borderId="0" xfId="18" applyNumberFormat="1" applyFont="1" applyFill="1" applyBorder="1" applyAlignment="1" applyProtection="1">
      <alignment horizontal="right" vertical="top"/>
      <protection/>
    </xf>
    <xf numFmtId="172" fontId="4" fillId="0" borderId="6" xfId="0" applyNumberFormat="1" applyFont="1" applyFill="1" applyBorder="1" applyAlignment="1">
      <alignment vertical="center"/>
    </xf>
    <xf numFmtId="172" fontId="10" fillId="0" borderId="6" xfId="0" applyNumberFormat="1" applyFont="1" applyFill="1" applyBorder="1" applyAlignment="1">
      <alignment vertical="center" wrapText="1"/>
    </xf>
    <xf numFmtId="172" fontId="4" fillId="0" borderId="6" xfId="0" applyNumberFormat="1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horizontal="left" wrapText="1"/>
    </xf>
    <xf numFmtId="172" fontId="4" fillId="2" borderId="0" xfId="0" applyNumberFormat="1" applyFont="1" applyFill="1" applyBorder="1" applyAlignment="1">
      <alignment horizontal="right" vertical="center"/>
    </xf>
    <xf numFmtId="174" fontId="4" fillId="2" borderId="3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2" fontId="4" fillId="0" borderId="3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horizontal="right" vertical="center" wrapText="1"/>
    </xf>
    <xf numFmtId="172" fontId="4" fillId="0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/>
    </xf>
    <xf numFmtId="172" fontId="8" fillId="2" borderId="0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F79"/>
  <sheetViews>
    <sheetView showZeros="0" tabSelected="1" zoomScale="75" zoomScaleNormal="75" zoomScaleSheetLayoutView="80" workbookViewId="0" topLeftCell="A1">
      <pane xSplit="2" ySplit="10" topLeftCell="AU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U11" sqref="AU11"/>
    </sheetView>
  </sheetViews>
  <sheetFormatPr defaultColWidth="9.00390625" defaultRowHeight="12.75" outlineLevelCol="2"/>
  <cols>
    <col min="1" max="1" width="5.00390625" style="37" customWidth="1"/>
    <col min="2" max="2" width="70.875" style="17" customWidth="1"/>
    <col min="3" max="3" width="9.75390625" style="17" hidden="1" customWidth="1" outlineLevel="1"/>
    <col min="4" max="4" width="10.125" style="17" hidden="1" customWidth="1" outlineLevel="1"/>
    <col min="5" max="5" width="10.00390625" style="17" hidden="1" customWidth="1" outlineLevel="1" collapsed="1"/>
    <col min="6" max="6" width="10.125" style="17" hidden="1" customWidth="1" outlineLevel="1"/>
    <col min="7" max="7" width="10.00390625" style="17" hidden="1" customWidth="1" outlineLevel="1"/>
    <col min="8" max="8" width="10.875" style="17" hidden="1" customWidth="1" outlineLevel="1"/>
    <col min="9" max="9" width="10.875" style="17" hidden="1" customWidth="1" outlineLevel="2" collapsed="1"/>
    <col min="10" max="10" width="10.125" style="17" hidden="1" customWidth="1" outlineLevel="2"/>
    <col min="11" max="13" width="10.875" style="17" hidden="1" customWidth="1" outlineLevel="1"/>
    <col min="14" max="14" width="10.875" style="17" hidden="1" customWidth="1" outlineLevel="2"/>
    <col min="15" max="15" width="9.125" style="17" hidden="1" customWidth="1" outlineLevel="2"/>
    <col min="16" max="16" width="10.875" style="17" hidden="1" customWidth="1" outlineLevel="1"/>
    <col min="17" max="17" width="9.25390625" style="17" hidden="1" customWidth="1" outlineLevel="1"/>
    <col min="18" max="18" width="10.875" style="17" hidden="1" customWidth="1" outlineLevel="1"/>
    <col min="19" max="19" width="10.125" style="17" hidden="1" customWidth="1" outlineLevel="2"/>
    <col min="20" max="20" width="9.75390625" style="17" hidden="1" customWidth="1" outlineLevel="2"/>
    <col min="21" max="22" width="9.25390625" style="17" hidden="1" customWidth="1" outlineLevel="1"/>
    <col min="23" max="23" width="10.25390625" style="17" hidden="1" customWidth="1" outlineLevel="1"/>
    <col min="24" max="25" width="10.125" style="17" hidden="1" customWidth="1" outlineLevel="2"/>
    <col min="26" max="29" width="10.125" style="17" hidden="1" customWidth="1" outlineLevel="1"/>
    <col min="30" max="30" width="10.125" style="17" hidden="1" customWidth="1" outlineLevel="2" collapsed="1"/>
    <col min="31" max="31" width="10.125" style="17" hidden="1" customWidth="1" outlineLevel="2"/>
    <col min="32" max="34" width="10.125" style="17" hidden="1" customWidth="1" outlineLevel="1"/>
    <col min="35" max="36" width="10.125" style="17" hidden="1" customWidth="1" outlineLevel="2"/>
    <col min="37" max="39" width="10.125" style="17" hidden="1" customWidth="1" outlineLevel="1"/>
    <col min="40" max="41" width="10.125" style="17" hidden="1" customWidth="1" outlineLevel="2"/>
    <col min="42" max="42" width="11.25390625" style="17" hidden="1" customWidth="1" outlineLevel="1"/>
    <col min="43" max="44" width="10.125" style="17" hidden="1" customWidth="1" outlineLevel="1"/>
    <col min="45" max="46" width="9.25390625" style="17" hidden="1" customWidth="1" outlineLevel="1"/>
    <col min="47" max="47" width="13.875" style="17" customWidth="1" collapsed="1"/>
    <col min="48" max="48" width="11.875" style="17" customWidth="1"/>
    <col min="49" max="49" width="12.00390625" style="17" customWidth="1"/>
    <col min="50" max="52" width="13.875" style="17" customWidth="1"/>
    <col min="53" max="53" width="11.75390625" style="17" customWidth="1"/>
    <col min="54" max="54" width="12.25390625" style="17" customWidth="1"/>
    <col min="55" max="56" width="13.875" style="17" customWidth="1"/>
    <col min="57" max="16384" width="9.25390625" style="17" customWidth="1"/>
  </cols>
  <sheetData>
    <row r="1" spans="1:56" s="5" customFormat="1" ht="15">
      <c r="A1" s="3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 t="s">
        <v>35</v>
      </c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2"/>
      <c r="AJ1" s="2"/>
      <c r="AK1" s="2"/>
      <c r="AL1" s="2"/>
      <c r="AM1" s="2"/>
      <c r="AO1" s="3"/>
      <c r="BD1" s="57" t="s">
        <v>54</v>
      </c>
    </row>
    <row r="2" spans="1:56" s="5" customFormat="1" ht="15">
      <c r="A2" s="3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 t="s">
        <v>0</v>
      </c>
      <c r="X2" s="3"/>
      <c r="Y2" s="3"/>
      <c r="Z2" s="3"/>
      <c r="AA2" s="3"/>
      <c r="AB2" s="3"/>
      <c r="AC2" s="2"/>
      <c r="AD2" s="3"/>
      <c r="AE2" s="3"/>
      <c r="AF2" s="3"/>
      <c r="AG2" s="3"/>
      <c r="AH2" s="3"/>
      <c r="AI2" s="2"/>
      <c r="AJ2" s="2"/>
      <c r="AK2" s="2"/>
      <c r="AL2" s="2"/>
      <c r="AM2" s="2"/>
      <c r="AO2" s="3"/>
      <c r="BD2" s="57" t="s">
        <v>0</v>
      </c>
    </row>
    <row r="3" spans="1:56" s="5" customFormat="1" ht="28.5" customHeight="1">
      <c r="A3" s="34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6"/>
      <c r="T3" s="46"/>
      <c r="U3" s="46"/>
      <c r="V3" s="46"/>
      <c r="W3" s="46" t="s">
        <v>31</v>
      </c>
      <c r="X3" s="3"/>
      <c r="Y3" s="3"/>
      <c r="Z3" s="3"/>
      <c r="AA3" s="3"/>
      <c r="AB3" s="3"/>
      <c r="AC3" s="2"/>
      <c r="AD3" s="3"/>
      <c r="AE3" s="3"/>
      <c r="AF3" s="3"/>
      <c r="AG3" s="3"/>
      <c r="AH3" s="3"/>
      <c r="AI3" s="2"/>
      <c r="AJ3" s="2"/>
      <c r="AK3" s="2"/>
      <c r="AL3" s="2"/>
      <c r="AM3" s="2"/>
      <c r="AO3" s="46"/>
      <c r="BD3" s="46" t="s">
        <v>31</v>
      </c>
    </row>
    <row r="4" spans="1:44" s="5" customFormat="1" ht="15.75" hidden="1">
      <c r="A4" s="34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6"/>
      <c r="T4" s="46"/>
      <c r="U4" s="46"/>
      <c r="V4" s="46"/>
      <c r="W4" s="46"/>
      <c r="X4" s="3"/>
      <c r="Y4" s="3"/>
      <c r="Z4" s="65" t="s">
        <v>48</v>
      </c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46"/>
      <c r="AO4" s="46"/>
      <c r="AP4" s="46"/>
      <c r="AQ4" s="46"/>
      <c r="AR4" s="46"/>
    </row>
    <row r="5" spans="1:44" s="5" customFormat="1" ht="15" hidden="1">
      <c r="A5" s="34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6"/>
      <c r="T5" s="46"/>
      <c r="U5" s="46"/>
      <c r="V5" s="46"/>
      <c r="W5" s="46"/>
      <c r="X5" s="3"/>
      <c r="Y5" s="3"/>
      <c r="Z5" s="3"/>
      <c r="AA5" s="3"/>
      <c r="AB5" s="3"/>
      <c r="AC5" s="2"/>
      <c r="AD5" s="3"/>
      <c r="AE5" s="3"/>
      <c r="AF5" s="3"/>
      <c r="AG5" s="3"/>
      <c r="AH5" s="3"/>
      <c r="AI5" s="2"/>
      <c r="AJ5" s="2"/>
      <c r="AK5" s="2"/>
      <c r="AL5" s="2"/>
      <c r="AM5" s="2"/>
      <c r="AN5" s="46"/>
      <c r="AO5" s="46"/>
      <c r="AP5" s="46"/>
      <c r="AQ5" s="46"/>
      <c r="AR5" s="46"/>
    </row>
    <row r="6" spans="1:44" s="5" customFormat="1" ht="15">
      <c r="A6" s="34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6"/>
      <c r="T6" s="46"/>
      <c r="U6" s="46"/>
      <c r="V6" s="46"/>
      <c r="W6" s="46"/>
      <c r="X6" s="3"/>
      <c r="Y6" s="3"/>
      <c r="Z6" s="3"/>
      <c r="AA6" s="3"/>
      <c r="AB6" s="3"/>
      <c r="AC6" s="2"/>
      <c r="AD6" s="3"/>
      <c r="AE6" s="3"/>
      <c r="AF6" s="3"/>
      <c r="AG6" s="3"/>
      <c r="AH6" s="3"/>
      <c r="AI6" s="2"/>
      <c r="AJ6" s="2"/>
      <c r="AK6" s="2"/>
      <c r="AL6" s="2"/>
      <c r="AM6" s="2"/>
      <c r="AN6" s="46"/>
      <c r="AO6" s="46"/>
      <c r="AP6" s="46"/>
      <c r="AQ6" s="46"/>
      <c r="AR6" s="46"/>
    </row>
    <row r="7" spans="2:55" s="5" customFormat="1" ht="31.5" customHeight="1">
      <c r="B7" s="68" t="s">
        <v>56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</row>
    <row r="8" spans="1:44" s="5" customFormat="1" ht="17.25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56" s="5" customFormat="1" ht="17.25" customHeight="1">
      <c r="A9" s="35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4"/>
      <c r="P9" s="54"/>
      <c r="Q9" s="54"/>
      <c r="R9" s="54"/>
      <c r="U9" s="10"/>
      <c r="V9" s="10"/>
      <c r="W9" s="10" t="s">
        <v>1</v>
      </c>
      <c r="X9" s="9"/>
      <c r="Y9" s="9"/>
      <c r="Z9" s="9"/>
      <c r="AA9" s="9"/>
      <c r="AB9" s="9"/>
      <c r="AC9" s="8"/>
      <c r="AD9" s="8"/>
      <c r="AE9" s="8"/>
      <c r="AF9" s="8"/>
      <c r="AG9" s="8"/>
      <c r="AH9" s="8"/>
      <c r="AI9" s="8"/>
      <c r="AJ9" s="8"/>
      <c r="AK9" s="8"/>
      <c r="AL9" s="54"/>
      <c r="AM9" s="8"/>
      <c r="AO9" s="55"/>
      <c r="AP9" s="10"/>
      <c r="AQ9" s="55"/>
      <c r="AR9" s="10"/>
      <c r="BD9" s="10" t="s">
        <v>1</v>
      </c>
    </row>
    <row r="10" spans="1:56" s="5" customFormat="1" ht="79.5" customHeight="1">
      <c r="A10" s="36" t="s">
        <v>2</v>
      </c>
      <c r="B10" s="11" t="s">
        <v>3</v>
      </c>
      <c r="C10" s="12" t="s">
        <v>32</v>
      </c>
      <c r="D10" s="12" t="s">
        <v>37</v>
      </c>
      <c r="E10" s="12" t="s">
        <v>32</v>
      </c>
      <c r="F10" s="12" t="s">
        <v>37</v>
      </c>
      <c r="G10" s="12" t="s">
        <v>32</v>
      </c>
      <c r="H10" s="12" t="s">
        <v>4</v>
      </c>
      <c r="I10" s="12" t="s">
        <v>5</v>
      </c>
      <c r="J10" s="12" t="s">
        <v>37</v>
      </c>
      <c r="K10" s="12" t="s">
        <v>5</v>
      </c>
      <c r="L10" s="12" t="s">
        <v>37</v>
      </c>
      <c r="M10" s="12" t="s">
        <v>39</v>
      </c>
      <c r="N10" s="12" t="s">
        <v>6</v>
      </c>
      <c r="O10" s="12" t="s">
        <v>37</v>
      </c>
      <c r="P10" s="12" t="s">
        <v>6</v>
      </c>
      <c r="Q10" s="12" t="s">
        <v>37</v>
      </c>
      <c r="R10" s="12" t="s">
        <v>6</v>
      </c>
      <c r="S10" s="12" t="s">
        <v>7</v>
      </c>
      <c r="T10" s="12" t="s">
        <v>37</v>
      </c>
      <c r="U10" s="12" t="s">
        <v>7</v>
      </c>
      <c r="V10" s="12" t="s">
        <v>37</v>
      </c>
      <c r="W10" s="12" t="s">
        <v>7</v>
      </c>
      <c r="X10" s="11" t="s">
        <v>8</v>
      </c>
      <c r="Y10" s="12" t="s">
        <v>37</v>
      </c>
      <c r="Z10" s="11" t="s">
        <v>8</v>
      </c>
      <c r="AA10" s="12" t="s">
        <v>37</v>
      </c>
      <c r="AB10" s="12" t="s">
        <v>38</v>
      </c>
      <c r="AC10" s="12" t="s">
        <v>4</v>
      </c>
      <c r="AD10" s="12" t="s">
        <v>5</v>
      </c>
      <c r="AE10" s="12" t="s">
        <v>37</v>
      </c>
      <c r="AF10" s="12" t="s">
        <v>5</v>
      </c>
      <c r="AG10" s="12" t="s">
        <v>37</v>
      </c>
      <c r="AH10" s="12" t="s">
        <v>39</v>
      </c>
      <c r="AI10" s="12" t="s">
        <v>6</v>
      </c>
      <c r="AJ10" s="12" t="s">
        <v>37</v>
      </c>
      <c r="AK10" s="12" t="s">
        <v>6</v>
      </c>
      <c r="AL10" s="12" t="s">
        <v>37</v>
      </c>
      <c r="AM10" s="12" t="s">
        <v>40</v>
      </c>
      <c r="AN10" s="12" t="s">
        <v>7</v>
      </c>
      <c r="AO10" s="12" t="s">
        <v>37</v>
      </c>
      <c r="AP10" s="12" t="s">
        <v>41</v>
      </c>
      <c r="AQ10" s="12" t="s">
        <v>37</v>
      </c>
      <c r="AR10" s="12" t="s">
        <v>41</v>
      </c>
      <c r="AU10" s="56" t="s">
        <v>49</v>
      </c>
      <c r="AV10" s="56" t="s">
        <v>51</v>
      </c>
      <c r="AW10" s="56" t="s">
        <v>52</v>
      </c>
      <c r="AX10" s="11" t="s">
        <v>53</v>
      </c>
      <c r="AY10" s="11" t="s">
        <v>50</v>
      </c>
      <c r="AZ10" s="11" t="s">
        <v>8</v>
      </c>
      <c r="BA10" s="56" t="s">
        <v>51</v>
      </c>
      <c r="BB10" s="56" t="s">
        <v>52</v>
      </c>
      <c r="BC10" s="11" t="s">
        <v>53</v>
      </c>
      <c r="BD10" s="11" t="s">
        <v>50</v>
      </c>
    </row>
    <row r="11" spans="1:162" ht="117" customHeight="1">
      <c r="A11" s="40">
        <v>1</v>
      </c>
      <c r="B11" s="13" t="s">
        <v>30</v>
      </c>
      <c r="C11" s="27">
        <f>H11+I11+N11+S11</f>
        <v>4631</v>
      </c>
      <c r="D11" s="27">
        <f>J11+O11+T11</f>
        <v>0</v>
      </c>
      <c r="E11" s="27">
        <f>C11+D11</f>
        <v>4631</v>
      </c>
      <c r="F11" s="27">
        <f>L11+Q11+V11</f>
        <v>0</v>
      </c>
      <c r="G11" s="27">
        <f>E11+F11</f>
        <v>4631</v>
      </c>
      <c r="H11" s="27">
        <f>H12</f>
        <v>4631</v>
      </c>
      <c r="I11" s="27">
        <f>I12</f>
        <v>0</v>
      </c>
      <c r="J11" s="27">
        <f>J12</f>
        <v>0</v>
      </c>
      <c r="K11" s="27">
        <f aca="true" t="shared" si="0" ref="K11:K49">I11+J11</f>
        <v>0</v>
      </c>
      <c r="L11" s="27">
        <f>L12</f>
        <v>0</v>
      </c>
      <c r="M11" s="27"/>
      <c r="N11" s="27">
        <f>N12</f>
        <v>0</v>
      </c>
      <c r="O11" s="27">
        <f>O12</f>
        <v>0</v>
      </c>
      <c r="P11" s="27">
        <f>N11+O11</f>
        <v>0</v>
      </c>
      <c r="Q11" s="27">
        <f>Q12</f>
        <v>0</v>
      </c>
      <c r="R11" s="27">
        <f>P11+Q11</f>
        <v>0</v>
      </c>
      <c r="S11" s="27">
        <f>S12</f>
        <v>0</v>
      </c>
      <c r="T11" s="27">
        <f>T12</f>
        <v>0</v>
      </c>
      <c r="U11" s="27">
        <f>S11+T11</f>
        <v>0</v>
      </c>
      <c r="V11" s="27">
        <f>V12</f>
        <v>0</v>
      </c>
      <c r="W11" s="27">
        <f>U11+V11</f>
        <v>0</v>
      </c>
      <c r="X11" s="27">
        <f>AC11+AD11+AI11+AN11</f>
        <v>0</v>
      </c>
      <c r="Y11" s="27">
        <f>AE11+AJ11+AO11</f>
        <v>0</v>
      </c>
      <c r="Z11" s="27">
        <f>X11+Y11</f>
        <v>0</v>
      </c>
      <c r="AA11" s="27">
        <f>AG11+AL11+AQ11</f>
        <v>0</v>
      </c>
      <c r="AB11" s="27">
        <f>Z11+AA11</f>
        <v>0</v>
      </c>
      <c r="AC11" s="27">
        <f>AC12</f>
        <v>0</v>
      </c>
      <c r="AD11" s="27">
        <f>AD12</f>
        <v>0</v>
      </c>
      <c r="AE11" s="27">
        <f>AE12</f>
        <v>0</v>
      </c>
      <c r="AF11" s="27">
        <f>AD11+AE11</f>
        <v>0</v>
      </c>
      <c r="AG11" s="27">
        <f>AG12</f>
        <v>0</v>
      </c>
      <c r="AH11" s="27">
        <f>AF11+AG11</f>
        <v>0</v>
      </c>
      <c r="AI11" s="27">
        <f>AI12</f>
        <v>0</v>
      </c>
      <c r="AJ11" s="27">
        <f>AJ12</f>
        <v>0</v>
      </c>
      <c r="AK11" s="27">
        <f>AI11+AJ11</f>
        <v>0</v>
      </c>
      <c r="AL11" s="27">
        <f>AL12</f>
        <v>0</v>
      </c>
      <c r="AM11" s="27">
        <f>AK11+AL11</f>
        <v>0</v>
      </c>
      <c r="AN11" s="27">
        <f>AN12</f>
        <v>0</v>
      </c>
      <c r="AO11" s="27">
        <f>AO12</f>
        <v>0</v>
      </c>
      <c r="AP11" s="27">
        <f>AN11+AO11</f>
        <v>0</v>
      </c>
      <c r="AQ11" s="27">
        <f>AQ12</f>
        <v>0</v>
      </c>
      <c r="AR11" s="27">
        <f>AP11+AQ11</f>
        <v>0</v>
      </c>
      <c r="AS11" s="16"/>
      <c r="AT11" s="16"/>
      <c r="AU11" s="27">
        <f>G11</f>
        <v>4631</v>
      </c>
      <c r="AV11" s="27">
        <f>H11+M11+R11</f>
        <v>4631</v>
      </c>
      <c r="AW11" s="27">
        <f>AW12</f>
        <v>4630.4</v>
      </c>
      <c r="AX11" s="27">
        <f>IF(AW11=0,0,AW11/AV11*100)</f>
        <v>99.98704383502482</v>
      </c>
      <c r="AY11" s="27">
        <f>IF(AW11=0,0,AW11/AU11*100)</f>
        <v>99.98704383502482</v>
      </c>
      <c r="AZ11" s="27">
        <f>AB11</f>
        <v>0</v>
      </c>
      <c r="BA11" s="27">
        <f>AC11+AH11+AM11</f>
        <v>0</v>
      </c>
      <c r="BB11" s="27">
        <f>BB12</f>
        <v>0</v>
      </c>
      <c r="BC11" s="27">
        <f>IF(BB11=0,0,BB11/BA11*100)</f>
        <v>0</v>
      </c>
      <c r="BD11" s="27">
        <f>IF(BB11=0,0,BB11/AZ11*100)</f>
        <v>0</v>
      </c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</row>
    <row r="12" spans="1:162" ht="24.75" customHeight="1">
      <c r="A12" s="67"/>
      <c r="B12" s="22" t="s">
        <v>11</v>
      </c>
      <c r="C12" s="20">
        <f>H12+I12+N12+S12</f>
        <v>4631</v>
      </c>
      <c r="D12" s="20">
        <f aca="true" t="shared" si="1" ref="D12:D70">J12+O12+T12</f>
        <v>0</v>
      </c>
      <c r="E12" s="20">
        <f aca="true" t="shared" si="2" ref="E12:E70">C12+D12</f>
        <v>4631</v>
      </c>
      <c r="F12" s="20">
        <f aca="true" t="shared" si="3" ref="F12:F70">L12+Q12+V12</f>
        <v>0</v>
      </c>
      <c r="G12" s="20">
        <f aca="true" t="shared" si="4" ref="G12:G70">E12+F12</f>
        <v>4631</v>
      </c>
      <c r="H12" s="20">
        <f>H14+H20+H21</f>
        <v>4631</v>
      </c>
      <c r="I12" s="20">
        <f>I14+I20+I21</f>
        <v>0</v>
      </c>
      <c r="J12" s="20">
        <f>J14+J20+J21</f>
        <v>0</v>
      </c>
      <c r="K12" s="20">
        <f t="shared" si="0"/>
        <v>0</v>
      </c>
      <c r="L12" s="20">
        <f>L14+L20+L21</f>
        <v>0</v>
      </c>
      <c r="M12" s="20"/>
      <c r="N12" s="20">
        <f>N14+N20+N21</f>
        <v>0</v>
      </c>
      <c r="O12" s="20">
        <f>O14+O20+O21</f>
        <v>0</v>
      </c>
      <c r="P12" s="20">
        <f aca="true" t="shared" si="5" ref="P12:R70">N12+O12</f>
        <v>0</v>
      </c>
      <c r="Q12" s="20">
        <f>Q14+Q20+Q21</f>
        <v>0</v>
      </c>
      <c r="R12" s="20">
        <f t="shared" si="5"/>
        <v>0</v>
      </c>
      <c r="S12" s="20">
        <f>S14+S20+S21</f>
        <v>0</v>
      </c>
      <c r="T12" s="20">
        <f>T14+T20+T21</f>
        <v>0</v>
      </c>
      <c r="U12" s="20">
        <f aca="true" t="shared" si="6" ref="U12:W70">S12+T12</f>
        <v>0</v>
      </c>
      <c r="V12" s="20">
        <f>V14+V20+V21</f>
        <v>0</v>
      </c>
      <c r="W12" s="20">
        <f t="shared" si="6"/>
        <v>0</v>
      </c>
      <c r="X12" s="20">
        <f>AC12+AD12+AI12+AN12</f>
        <v>0</v>
      </c>
      <c r="Y12" s="20">
        <f aca="true" t="shared" si="7" ref="Y12:Y70">AE12+AJ12+AO12</f>
        <v>0</v>
      </c>
      <c r="Z12" s="20">
        <f aca="true" t="shared" si="8" ref="Z12:Z70">X12+Y12</f>
        <v>0</v>
      </c>
      <c r="AA12" s="20">
        <f aca="true" t="shared" si="9" ref="AA12:AA49">AG12+AL12+AQ12</f>
        <v>0</v>
      </c>
      <c r="AB12" s="20">
        <f aca="true" t="shared" si="10" ref="AB12:AB49">Z12+AA12</f>
        <v>0</v>
      </c>
      <c r="AC12" s="20">
        <f>AC14+AC20+AC21</f>
        <v>0</v>
      </c>
      <c r="AD12" s="20">
        <f>AD14+AD20+AD21</f>
        <v>0</v>
      </c>
      <c r="AE12" s="20">
        <f>AE14+AE20+AE21</f>
        <v>0</v>
      </c>
      <c r="AF12" s="20">
        <f aca="true" t="shared" si="11" ref="AF12:AF70">AD12+AE12</f>
        <v>0</v>
      </c>
      <c r="AG12" s="20">
        <f>AG14+AG20+AG21</f>
        <v>0</v>
      </c>
      <c r="AH12" s="20">
        <f aca="true" t="shared" si="12" ref="AH12:AH49">AF12+AG12</f>
        <v>0</v>
      </c>
      <c r="AI12" s="20">
        <f>AI14+AI20+AI21</f>
        <v>0</v>
      </c>
      <c r="AJ12" s="20">
        <f>AJ14+AJ20+AJ21</f>
        <v>0</v>
      </c>
      <c r="AK12" s="20">
        <f aca="true" t="shared" si="13" ref="AK12:AM70">AI12+AJ12</f>
        <v>0</v>
      </c>
      <c r="AL12" s="20">
        <f>AL14+AL20+AL21</f>
        <v>0</v>
      </c>
      <c r="AM12" s="20">
        <f t="shared" si="13"/>
        <v>0</v>
      </c>
      <c r="AN12" s="20">
        <f>AN14+AN20+AN21</f>
        <v>0</v>
      </c>
      <c r="AO12" s="20">
        <f>AO14+AO20+AO21</f>
        <v>0</v>
      </c>
      <c r="AP12" s="20">
        <f aca="true" t="shared" si="14" ref="AP12:AR70">AN12+AO12</f>
        <v>0</v>
      </c>
      <c r="AQ12" s="20">
        <f>AQ14+AQ20+AQ21</f>
        <v>0</v>
      </c>
      <c r="AR12" s="20">
        <f t="shared" si="14"/>
        <v>0</v>
      </c>
      <c r="AS12" s="16"/>
      <c r="AT12" s="16"/>
      <c r="AU12" s="20">
        <f aca="true" t="shared" si="15" ref="AU12:AU70">G12</f>
        <v>4631</v>
      </c>
      <c r="AV12" s="20">
        <f aca="true" t="shared" si="16" ref="AV12:AV70">H12+M12+R12</f>
        <v>4631</v>
      </c>
      <c r="AW12" s="20">
        <f>AW14+AW20+AW21</f>
        <v>4630.4</v>
      </c>
      <c r="AX12" s="20">
        <f aca="true" t="shared" si="17" ref="AX12:AX70">IF(AW12=0,0,AW12/AV12*100)</f>
        <v>99.98704383502482</v>
      </c>
      <c r="AY12" s="20">
        <f aca="true" t="shared" si="18" ref="AY12:AY70">IF(AW12=0,0,AW12/AU12*100)</f>
        <v>99.98704383502482</v>
      </c>
      <c r="AZ12" s="20">
        <f aca="true" t="shared" si="19" ref="AZ12:AZ70">AB12</f>
        <v>0</v>
      </c>
      <c r="BA12" s="20">
        <f aca="true" t="shared" si="20" ref="BA12:BA70">AC12+AH12+AM12</f>
        <v>0</v>
      </c>
      <c r="BB12" s="20">
        <f>BB14+BB20+BB21</f>
        <v>0</v>
      </c>
      <c r="BC12" s="20">
        <f aca="true" t="shared" si="21" ref="BC12:BC70">IF(BB12=0,0,BB12/BA12*100)</f>
        <v>0</v>
      </c>
      <c r="BD12" s="20">
        <f aca="true" t="shared" si="22" ref="BD12:BD70">IF(BB12=0,0,BB12/AZ12*100)</f>
        <v>0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</row>
    <row r="13" spans="1:162" ht="19.5" customHeight="1">
      <c r="A13" s="67"/>
      <c r="B13" s="20" t="s">
        <v>12</v>
      </c>
      <c r="C13" s="20"/>
      <c r="D13" s="27">
        <f t="shared" si="1"/>
        <v>0</v>
      </c>
      <c r="E13" s="20">
        <f t="shared" si="2"/>
        <v>0</v>
      </c>
      <c r="F13" s="27">
        <f t="shared" si="3"/>
        <v>0</v>
      </c>
      <c r="G13" s="20">
        <f t="shared" si="4"/>
        <v>0</v>
      </c>
      <c r="H13" s="20"/>
      <c r="I13" s="20"/>
      <c r="J13" s="20"/>
      <c r="K13" s="20">
        <f t="shared" si="0"/>
        <v>0</v>
      </c>
      <c r="L13" s="20"/>
      <c r="M13" s="20"/>
      <c r="N13" s="20"/>
      <c r="O13" s="20"/>
      <c r="P13" s="20">
        <f t="shared" si="5"/>
        <v>0</v>
      </c>
      <c r="Q13" s="20"/>
      <c r="R13" s="20">
        <f t="shared" si="5"/>
        <v>0</v>
      </c>
      <c r="S13" s="20"/>
      <c r="T13" s="20"/>
      <c r="U13" s="20">
        <f t="shared" si="6"/>
        <v>0</v>
      </c>
      <c r="V13" s="20"/>
      <c r="W13" s="20">
        <f t="shared" si="6"/>
        <v>0</v>
      </c>
      <c r="X13" s="20"/>
      <c r="Y13" s="27">
        <f t="shared" si="7"/>
        <v>0</v>
      </c>
      <c r="Z13" s="20">
        <f t="shared" si="8"/>
        <v>0</v>
      </c>
      <c r="AA13" s="27">
        <f t="shared" si="9"/>
        <v>0</v>
      </c>
      <c r="AB13" s="20">
        <f t="shared" si="10"/>
        <v>0</v>
      </c>
      <c r="AC13" s="20"/>
      <c r="AD13" s="20"/>
      <c r="AE13" s="20"/>
      <c r="AF13" s="20">
        <f t="shared" si="11"/>
        <v>0</v>
      </c>
      <c r="AG13" s="20"/>
      <c r="AH13" s="20">
        <f t="shared" si="12"/>
        <v>0</v>
      </c>
      <c r="AI13" s="20"/>
      <c r="AJ13" s="20"/>
      <c r="AK13" s="20">
        <f t="shared" si="13"/>
        <v>0</v>
      </c>
      <c r="AL13" s="20"/>
      <c r="AM13" s="20">
        <f t="shared" si="13"/>
        <v>0</v>
      </c>
      <c r="AN13" s="20"/>
      <c r="AO13" s="20"/>
      <c r="AP13" s="20">
        <f t="shared" si="14"/>
        <v>0</v>
      </c>
      <c r="AQ13" s="20"/>
      <c r="AR13" s="20">
        <f t="shared" si="14"/>
        <v>0</v>
      </c>
      <c r="AS13" s="16"/>
      <c r="AT13" s="16"/>
      <c r="AU13" s="20">
        <f t="shared" si="15"/>
        <v>0</v>
      </c>
      <c r="AV13" s="27">
        <f t="shared" si="16"/>
        <v>0</v>
      </c>
      <c r="AW13" s="20"/>
      <c r="AX13" s="20">
        <f t="shared" si="17"/>
        <v>0</v>
      </c>
      <c r="AY13" s="20">
        <f t="shared" si="18"/>
        <v>0</v>
      </c>
      <c r="AZ13" s="20">
        <f t="shared" si="19"/>
        <v>0</v>
      </c>
      <c r="BA13" s="27">
        <f t="shared" si="20"/>
        <v>0</v>
      </c>
      <c r="BB13" s="20"/>
      <c r="BC13" s="20">
        <f t="shared" si="21"/>
        <v>0</v>
      </c>
      <c r="BD13" s="20">
        <f t="shared" si="22"/>
        <v>0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</row>
    <row r="14" spans="1:162" ht="24.75" customHeight="1">
      <c r="A14" s="67"/>
      <c r="B14" s="20" t="s">
        <v>13</v>
      </c>
      <c r="C14" s="20">
        <f aca="true" t="shared" si="23" ref="C14:C39">H14+I14+N14+S14</f>
        <v>4507.6</v>
      </c>
      <c r="D14" s="27">
        <f t="shared" si="1"/>
        <v>0</v>
      </c>
      <c r="E14" s="20">
        <f t="shared" si="2"/>
        <v>4507.6</v>
      </c>
      <c r="F14" s="27">
        <f t="shared" si="3"/>
        <v>0</v>
      </c>
      <c r="G14" s="20">
        <f t="shared" si="4"/>
        <v>4507.6</v>
      </c>
      <c r="H14" s="20">
        <f>H15+H16+H17+H18+H19</f>
        <v>4507.6</v>
      </c>
      <c r="I14" s="20">
        <f>I15+I16+I17+I18+I19</f>
        <v>0</v>
      </c>
      <c r="J14" s="20">
        <f>J15+J16+J17+J18+J19</f>
        <v>0</v>
      </c>
      <c r="K14" s="20">
        <f t="shared" si="0"/>
        <v>0</v>
      </c>
      <c r="L14" s="20">
        <f>L15+L16+L17+L18+L19</f>
        <v>0</v>
      </c>
      <c r="M14" s="20"/>
      <c r="N14" s="20">
        <f>N15+N16+N17+N18+N19</f>
        <v>0</v>
      </c>
      <c r="O14" s="20">
        <f>O15+O16+O17+O18+O19</f>
        <v>0</v>
      </c>
      <c r="P14" s="20">
        <f t="shared" si="5"/>
        <v>0</v>
      </c>
      <c r="Q14" s="20">
        <f>Q15+Q16+Q17+Q18+Q19</f>
        <v>0</v>
      </c>
      <c r="R14" s="20">
        <f t="shared" si="5"/>
        <v>0</v>
      </c>
      <c r="S14" s="20">
        <f>S15+S16+S17+S18+S19</f>
        <v>0</v>
      </c>
      <c r="T14" s="20">
        <f>T15+T16+T17+T18+T19</f>
        <v>0</v>
      </c>
      <c r="U14" s="20">
        <f t="shared" si="6"/>
        <v>0</v>
      </c>
      <c r="V14" s="20">
        <f>V15+V16+V17+V18+V19</f>
        <v>0</v>
      </c>
      <c r="W14" s="20">
        <f t="shared" si="6"/>
        <v>0</v>
      </c>
      <c r="X14" s="20">
        <f aca="true" t="shared" si="24" ref="X14:X39">AC14+AD14+AI14+AN14</f>
        <v>0</v>
      </c>
      <c r="Y14" s="27">
        <f t="shared" si="7"/>
        <v>0</v>
      </c>
      <c r="Z14" s="20">
        <f t="shared" si="8"/>
        <v>0</v>
      </c>
      <c r="AA14" s="27">
        <f t="shared" si="9"/>
        <v>0</v>
      </c>
      <c r="AB14" s="20">
        <f t="shared" si="10"/>
        <v>0</v>
      </c>
      <c r="AC14" s="20">
        <f>AC15+AC16+AC17+AC18+AC19</f>
        <v>0</v>
      </c>
      <c r="AD14" s="20">
        <f>AD15+AD16+AD17+AD18+AD19</f>
        <v>0</v>
      </c>
      <c r="AE14" s="20">
        <f>AE15+AE16+AE17+AE18+AE19</f>
        <v>0</v>
      </c>
      <c r="AF14" s="20">
        <f t="shared" si="11"/>
        <v>0</v>
      </c>
      <c r="AG14" s="20">
        <f>AG15+AG16+AG17+AG18+AG19</f>
        <v>0</v>
      </c>
      <c r="AH14" s="20">
        <f t="shared" si="12"/>
        <v>0</v>
      </c>
      <c r="AI14" s="20">
        <f>AI15+AI16+AI17+AI18+AI19</f>
        <v>0</v>
      </c>
      <c r="AJ14" s="20">
        <f>AJ15+AJ16+AJ17+AJ18+AJ19</f>
        <v>0</v>
      </c>
      <c r="AK14" s="20">
        <f t="shared" si="13"/>
        <v>0</v>
      </c>
      <c r="AL14" s="20">
        <f>AL15+AL16+AL17+AL18+AL19</f>
        <v>0</v>
      </c>
      <c r="AM14" s="20">
        <f t="shared" si="13"/>
        <v>0</v>
      </c>
      <c r="AN14" s="20">
        <f>AN15+AN16+AN17+AN18+AN19</f>
        <v>0</v>
      </c>
      <c r="AO14" s="20">
        <f>AO15+AO16+AO17+AO18+AO19</f>
        <v>0</v>
      </c>
      <c r="AP14" s="20">
        <f t="shared" si="14"/>
        <v>0</v>
      </c>
      <c r="AQ14" s="20">
        <f>AQ15+AQ16+AQ17+AQ18+AQ19</f>
        <v>0</v>
      </c>
      <c r="AR14" s="20">
        <f t="shared" si="14"/>
        <v>0</v>
      </c>
      <c r="AS14" s="16"/>
      <c r="AT14" s="16"/>
      <c r="AU14" s="20">
        <f t="shared" si="15"/>
        <v>4507.6</v>
      </c>
      <c r="AV14" s="60">
        <f t="shared" si="16"/>
        <v>4507.6</v>
      </c>
      <c r="AW14" s="20">
        <f>AW15+AW16+AW17+AW18+AW19</f>
        <v>4507.2</v>
      </c>
      <c r="AX14" s="20">
        <f t="shared" si="17"/>
        <v>99.99112609814534</v>
      </c>
      <c r="AY14" s="20">
        <f t="shared" si="18"/>
        <v>99.99112609814534</v>
      </c>
      <c r="AZ14" s="20">
        <f t="shared" si="19"/>
        <v>0</v>
      </c>
      <c r="BA14" s="27">
        <f t="shared" si="20"/>
        <v>0</v>
      </c>
      <c r="BB14" s="20">
        <f>BB15+BB16+BB17+BB18+BB19</f>
        <v>0</v>
      </c>
      <c r="BC14" s="20">
        <f t="shared" si="21"/>
        <v>0</v>
      </c>
      <c r="BD14" s="20">
        <f t="shared" si="22"/>
        <v>0</v>
      </c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</row>
    <row r="15" spans="1:162" ht="24.75" customHeight="1">
      <c r="A15" s="67"/>
      <c r="B15" s="20" t="s">
        <v>14</v>
      </c>
      <c r="C15" s="20">
        <f t="shared" si="23"/>
        <v>327</v>
      </c>
      <c r="D15" s="27">
        <f t="shared" si="1"/>
        <v>0</v>
      </c>
      <c r="E15" s="20">
        <f t="shared" si="2"/>
        <v>327</v>
      </c>
      <c r="F15" s="27">
        <f t="shared" si="3"/>
        <v>0</v>
      </c>
      <c r="G15" s="20">
        <f t="shared" si="4"/>
        <v>327</v>
      </c>
      <c r="H15" s="20">
        <v>327</v>
      </c>
      <c r="I15" s="20"/>
      <c r="J15" s="20"/>
      <c r="K15" s="20">
        <f t="shared" si="0"/>
        <v>0</v>
      </c>
      <c r="L15" s="20"/>
      <c r="M15" s="20"/>
      <c r="N15" s="20"/>
      <c r="O15" s="20"/>
      <c r="P15" s="20">
        <f t="shared" si="5"/>
        <v>0</v>
      </c>
      <c r="Q15" s="20"/>
      <c r="R15" s="20">
        <f t="shared" si="5"/>
        <v>0</v>
      </c>
      <c r="S15" s="20"/>
      <c r="T15" s="20"/>
      <c r="U15" s="20">
        <f t="shared" si="6"/>
        <v>0</v>
      </c>
      <c r="V15" s="20"/>
      <c r="W15" s="20">
        <f t="shared" si="6"/>
        <v>0</v>
      </c>
      <c r="X15" s="20">
        <f t="shared" si="24"/>
        <v>0</v>
      </c>
      <c r="Y15" s="27">
        <f t="shared" si="7"/>
        <v>0</v>
      </c>
      <c r="Z15" s="20">
        <f t="shared" si="8"/>
        <v>0</v>
      </c>
      <c r="AA15" s="27">
        <f t="shared" si="9"/>
        <v>0</v>
      </c>
      <c r="AB15" s="20">
        <f t="shared" si="10"/>
        <v>0</v>
      </c>
      <c r="AC15" s="20"/>
      <c r="AD15" s="20"/>
      <c r="AE15" s="20"/>
      <c r="AF15" s="20">
        <f t="shared" si="11"/>
        <v>0</v>
      </c>
      <c r="AG15" s="20"/>
      <c r="AH15" s="20">
        <f t="shared" si="12"/>
        <v>0</v>
      </c>
      <c r="AI15" s="20"/>
      <c r="AJ15" s="20"/>
      <c r="AK15" s="20">
        <f t="shared" si="13"/>
        <v>0</v>
      </c>
      <c r="AL15" s="20"/>
      <c r="AM15" s="20">
        <f t="shared" si="13"/>
        <v>0</v>
      </c>
      <c r="AN15" s="20"/>
      <c r="AO15" s="20"/>
      <c r="AP15" s="20">
        <f t="shared" si="14"/>
        <v>0</v>
      </c>
      <c r="AQ15" s="20"/>
      <c r="AR15" s="20">
        <f t="shared" si="14"/>
        <v>0</v>
      </c>
      <c r="AS15" s="16"/>
      <c r="AT15" s="16"/>
      <c r="AU15" s="20">
        <f t="shared" si="15"/>
        <v>327</v>
      </c>
      <c r="AV15" s="60">
        <f t="shared" si="16"/>
        <v>327</v>
      </c>
      <c r="AW15" s="20">
        <v>326.9</v>
      </c>
      <c r="AX15" s="20">
        <f t="shared" si="17"/>
        <v>99.96941896024464</v>
      </c>
      <c r="AY15" s="20">
        <f t="shared" si="18"/>
        <v>99.96941896024464</v>
      </c>
      <c r="AZ15" s="20">
        <f t="shared" si="19"/>
        <v>0</v>
      </c>
      <c r="BA15" s="27">
        <f t="shared" si="20"/>
        <v>0</v>
      </c>
      <c r="BB15" s="20"/>
      <c r="BC15" s="20">
        <f t="shared" si="21"/>
        <v>0</v>
      </c>
      <c r="BD15" s="20">
        <f t="shared" si="22"/>
        <v>0</v>
      </c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</row>
    <row r="16" spans="1:162" ht="24.75" customHeight="1">
      <c r="A16" s="67"/>
      <c r="B16" s="20" t="s">
        <v>15</v>
      </c>
      <c r="C16" s="20">
        <f t="shared" si="23"/>
        <v>1717.7</v>
      </c>
      <c r="D16" s="27">
        <f t="shared" si="1"/>
        <v>0</v>
      </c>
      <c r="E16" s="20">
        <f t="shared" si="2"/>
        <v>1717.7</v>
      </c>
      <c r="F16" s="27">
        <f t="shared" si="3"/>
        <v>0</v>
      </c>
      <c r="G16" s="20">
        <f t="shared" si="4"/>
        <v>1717.7</v>
      </c>
      <c r="H16" s="20">
        <v>1717.7</v>
      </c>
      <c r="I16" s="20"/>
      <c r="J16" s="20"/>
      <c r="K16" s="20">
        <f t="shared" si="0"/>
        <v>0</v>
      </c>
      <c r="L16" s="20"/>
      <c r="M16" s="20"/>
      <c r="N16" s="20"/>
      <c r="O16" s="20"/>
      <c r="P16" s="20">
        <f t="shared" si="5"/>
        <v>0</v>
      </c>
      <c r="Q16" s="20"/>
      <c r="R16" s="20">
        <f t="shared" si="5"/>
        <v>0</v>
      </c>
      <c r="S16" s="20"/>
      <c r="T16" s="20"/>
      <c r="U16" s="20">
        <f t="shared" si="6"/>
        <v>0</v>
      </c>
      <c r="V16" s="20"/>
      <c r="W16" s="20">
        <f t="shared" si="6"/>
        <v>0</v>
      </c>
      <c r="X16" s="20">
        <f t="shared" si="24"/>
        <v>0</v>
      </c>
      <c r="Y16" s="27">
        <f t="shared" si="7"/>
        <v>0</v>
      </c>
      <c r="Z16" s="20">
        <f t="shared" si="8"/>
        <v>0</v>
      </c>
      <c r="AA16" s="27">
        <f t="shared" si="9"/>
        <v>0</v>
      </c>
      <c r="AB16" s="20">
        <f t="shared" si="10"/>
        <v>0</v>
      </c>
      <c r="AC16" s="20"/>
      <c r="AD16" s="20"/>
      <c r="AE16" s="20"/>
      <c r="AF16" s="20">
        <f t="shared" si="11"/>
        <v>0</v>
      </c>
      <c r="AG16" s="20"/>
      <c r="AH16" s="20">
        <f t="shared" si="12"/>
        <v>0</v>
      </c>
      <c r="AI16" s="20"/>
      <c r="AJ16" s="20"/>
      <c r="AK16" s="20">
        <f t="shared" si="13"/>
        <v>0</v>
      </c>
      <c r="AL16" s="20"/>
      <c r="AM16" s="20">
        <f t="shared" si="13"/>
        <v>0</v>
      </c>
      <c r="AN16" s="20"/>
      <c r="AO16" s="20"/>
      <c r="AP16" s="20">
        <f t="shared" si="14"/>
        <v>0</v>
      </c>
      <c r="AQ16" s="20"/>
      <c r="AR16" s="20">
        <f t="shared" si="14"/>
        <v>0</v>
      </c>
      <c r="AS16" s="16"/>
      <c r="AT16" s="16"/>
      <c r="AU16" s="20">
        <f t="shared" si="15"/>
        <v>1717.7</v>
      </c>
      <c r="AV16" s="60">
        <f t="shared" si="16"/>
        <v>1717.7</v>
      </c>
      <c r="AW16" s="20">
        <v>1717.6</v>
      </c>
      <c r="AX16" s="20">
        <f t="shared" si="17"/>
        <v>99.99417826162892</v>
      </c>
      <c r="AY16" s="20">
        <f t="shared" si="18"/>
        <v>99.99417826162892</v>
      </c>
      <c r="AZ16" s="20">
        <f t="shared" si="19"/>
        <v>0</v>
      </c>
      <c r="BA16" s="27">
        <f t="shared" si="20"/>
        <v>0</v>
      </c>
      <c r="BB16" s="20"/>
      <c r="BC16" s="20">
        <f t="shared" si="21"/>
        <v>0</v>
      </c>
      <c r="BD16" s="20">
        <f t="shared" si="22"/>
        <v>0</v>
      </c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</row>
    <row r="17" spans="1:162" ht="24.75" customHeight="1">
      <c r="A17" s="67"/>
      <c r="B17" s="20" t="s">
        <v>16</v>
      </c>
      <c r="C17" s="20">
        <f t="shared" si="23"/>
        <v>790.6</v>
      </c>
      <c r="D17" s="27">
        <f t="shared" si="1"/>
        <v>0</v>
      </c>
      <c r="E17" s="20">
        <f t="shared" si="2"/>
        <v>790.6</v>
      </c>
      <c r="F17" s="27">
        <f t="shared" si="3"/>
        <v>0</v>
      </c>
      <c r="G17" s="20">
        <f t="shared" si="4"/>
        <v>790.6</v>
      </c>
      <c r="H17" s="20">
        <v>790.6</v>
      </c>
      <c r="I17" s="20"/>
      <c r="J17" s="20"/>
      <c r="K17" s="20">
        <f t="shared" si="0"/>
        <v>0</v>
      </c>
      <c r="L17" s="20"/>
      <c r="M17" s="20"/>
      <c r="N17" s="20"/>
      <c r="O17" s="20"/>
      <c r="P17" s="20">
        <f t="shared" si="5"/>
        <v>0</v>
      </c>
      <c r="Q17" s="20"/>
      <c r="R17" s="20">
        <f t="shared" si="5"/>
        <v>0</v>
      </c>
      <c r="S17" s="20"/>
      <c r="T17" s="20"/>
      <c r="U17" s="20">
        <f t="shared" si="6"/>
        <v>0</v>
      </c>
      <c r="V17" s="20"/>
      <c r="W17" s="20">
        <f t="shared" si="6"/>
        <v>0</v>
      </c>
      <c r="X17" s="20">
        <f t="shared" si="24"/>
        <v>0</v>
      </c>
      <c r="Y17" s="27">
        <f t="shared" si="7"/>
        <v>0</v>
      </c>
      <c r="Z17" s="20">
        <f t="shared" si="8"/>
        <v>0</v>
      </c>
      <c r="AA17" s="27">
        <f t="shared" si="9"/>
        <v>0</v>
      </c>
      <c r="AB17" s="20">
        <f t="shared" si="10"/>
        <v>0</v>
      </c>
      <c r="AC17" s="20"/>
      <c r="AD17" s="20"/>
      <c r="AE17" s="20"/>
      <c r="AF17" s="20">
        <f t="shared" si="11"/>
        <v>0</v>
      </c>
      <c r="AG17" s="20"/>
      <c r="AH17" s="20">
        <f t="shared" si="12"/>
        <v>0</v>
      </c>
      <c r="AI17" s="20"/>
      <c r="AJ17" s="20"/>
      <c r="AK17" s="20">
        <f t="shared" si="13"/>
        <v>0</v>
      </c>
      <c r="AL17" s="20"/>
      <c r="AM17" s="20">
        <f t="shared" si="13"/>
        <v>0</v>
      </c>
      <c r="AN17" s="20"/>
      <c r="AO17" s="20"/>
      <c r="AP17" s="20">
        <f t="shared" si="14"/>
        <v>0</v>
      </c>
      <c r="AQ17" s="20"/>
      <c r="AR17" s="20">
        <f t="shared" si="14"/>
        <v>0</v>
      </c>
      <c r="AS17" s="16"/>
      <c r="AT17" s="16"/>
      <c r="AU17" s="20">
        <f t="shared" si="15"/>
        <v>790.6</v>
      </c>
      <c r="AV17" s="60">
        <f t="shared" si="16"/>
        <v>790.6</v>
      </c>
      <c r="AW17" s="20">
        <v>790.5</v>
      </c>
      <c r="AX17" s="20">
        <f t="shared" si="17"/>
        <v>99.98735137869971</v>
      </c>
      <c r="AY17" s="20">
        <f t="shared" si="18"/>
        <v>99.98735137869971</v>
      </c>
      <c r="AZ17" s="20">
        <f t="shared" si="19"/>
        <v>0</v>
      </c>
      <c r="BA17" s="27">
        <f t="shared" si="20"/>
        <v>0</v>
      </c>
      <c r="BB17" s="20"/>
      <c r="BC17" s="20">
        <f t="shared" si="21"/>
        <v>0</v>
      </c>
      <c r="BD17" s="20">
        <f t="shared" si="22"/>
        <v>0</v>
      </c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</row>
    <row r="18" spans="1:162" ht="24.75" customHeight="1">
      <c r="A18" s="67"/>
      <c r="B18" s="20" t="s">
        <v>17</v>
      </c>
      <c r="C18" s="20">
        <f t="shared" si="23"/>
        <v>1671.9</v>
      </c>
      <c r="D18" s="27">
        <f t="shared" si="1"/>
        <v>0</v>
      </c>
      <c r="E18" s="20">
        <f t="shared" si="2"/>
        <v>1671.9</v>
      </c>
      <c r="F18" s="27">
        <f t="shared" si="3"/>
        <v>0</v>
      </c>
      <c r="G18" s="20">
        <f t="shared" si="4"/>
        <v>1671.9</v>
      </c>
      <c r="H18" s="20">
        <v>1671.9</v>
      </c>
      <c r="I18" s="20"/>
      <c r="J18" s="20"/>
      <c r="K18" s="20">
        <f t="shared" si="0"/>
        <v>0</v>
      </c>
      <c r="L18" s="20"/>
      <c r="M18" s="20"/>
      <c r="N18" s="20"/>
      <c r="O18" s="20"/>
      <c r="P18" s="20">
        <f t="shared" si="5"/>
        <v>0</v>
      </c>
      <c r="Q18" s="20"/>
      <c r="R18" s="20">
        <f t="shared" si="5"/>
        <v>0</v>
      </c>
      <c r="S18" s="20"/>
      <c r="T18" s="20"/>
      <c r="U18" s="20">
        <f t="shared" si="6"/>
        <v>0</v>
      </c>
      <c r="V18" s="20"/>
      <c r="W18" s="20">
        <f t="shared" si="6"/>
        <v>0</v>
      </c>
      <c r="X18" s="20">
        <f t="shared" si="24"/>
        <v>0</v>
      </c>
      <c r="Y18" s="27">
        <f t="shared" si="7"/>
        <v>0</v>
      </c>
      <c r="Z18" s="20">
        <f t="shared" si="8"/>
        <v>0</v>
      </c>
      <c r="AA18" s="27">
        <f t="shared" si="9"/>
        <v>0</v>
      </c>
      <c r="AB18" s="20">
        <f t="shared" si="10"/>
        <v>0</v>
      </c>
      <c r="AC18" s="20"/>
      <c r="AD18" s="20"/>
      <c r="AE18" s="20"/>
      <c r="AF18" s="20">
        <f t="shared" si="11"/>
        <v>0</v>
      </c>
      <c r="AG18" s="20"/>
      <c r="AH18" s="20">
        <f t="shared" si="12"/>
        <v>0</v>
      </c>
      <c r="AI18" s="20"/>
      <c r="AJ18" s="20"/>
      <c r="AK18" s="20">
        <f t="shared" si="13"/>
        <v>0</v>
      </c>
      <c r="AL18" s="20"/>
      <c r="AM18" s="20">
        <f t="shared" si="13"/>
        <v>0</v>
      </c>
      <c r="AN18" s="20"/>
      <c r="AO18" s="20"/>
      <c r="AP18" s="20">
        <f t="shared" si="14"/>
        <v>0</v>
      </c>
      <c r="AQ18" s="20"/>
      <c r="AR18" s="20">
        <f t="shared" si="14"/>
        <v>0</v>
      </c>
      <c r="AS18" s="16"/>
      <c r="AT18" s="16"/>
      <c r="AU18" s="20">
        <f t="shared" si="15"/>
        <v>1671.9</v>
      </c>
      <c r="AV18" s="60">
        <f t="shared" si="16"/>
        <v>1671.9</v>
      </c>
      <c r="AW18" s="20">
        <v>1671.8</v>
      </c>
      <c r="AX18" s="20">
        <f t="shared" si="17"/>
        <v>99.99401878102756</v>
      </c>
      <c r="AY18" s="20">
        <f t="shared" si="18"/>
        <v>99.99401878102756</v>
      </c>
      <c r="AZ18" s="20">
        <f t="shared" si="19"/>
        <v>0</v>
      </c>
      <c r="BA18" s="27">
        <f t="shared" si="20"/>
        <v>0</v>
      </c>
      <c r="BB18" s="20"/>
      <c r="BC18" s="20">
        <f t="shared" si="21"/>
        <v>0</v>
      </c>
      <c r="BD18" s="20">
        <f t="shared" si="22"/>
        <v>0</v>
      </c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</row>
    <row r="19" spans="1:162" ht="24.75" customHeight="1">
      <c r="A19" s="67"/>
      <c r="B19" s="20" t="s">
        <v>18</v>
      </c>
      <c r="C19" s="20">
        <f t="shared" si="23"/>
        <v>0.4</v>
      </c>
      <c r="D19" s="27">
        <f t="shared" si="1"/>
        <v>0</v>
      </c>
      <c r="E19" s="20">
        <f t="shared" si="2"/>
        <v>0.4</v>
      </c>
      <c r="F19" s="27">
        <f t="shared" si="3"/>
        <v>0</v>
      </c>
      <c r="G19" s="20">
        <f t="shared" si="4"/>
        <v>0.4</v>
      </c>
      <c r="H19" s="20">
        <v>0.4</v>
      </c>
      <c r="I19" s="20"/>
      <c r="J19" s="20"/>
      <c r="K19" s="20">
        <f t="shared" si="0"/>
        <v>0</v>
      </c>
      <c r="L19" s="20"/>
      <c r="M19" s="20"/>
      <c r="N19" s="20"/>
      <c r="O19" s="20"/>
      <c r="P19" s="20">
        <f t="shared" si="5"/>
        <v>0</v>
      </c>
      <c r="Q19" s="20"/>
      <c r="R19" s="20">
        <f t="shared" si="5"/>
        <v>0</v>
      </c>
      <c r="S19" s="20"/>
      <c r="T19" s="20"/>
      <c r="U19" s="20">
        <f t="shared" si="6"/>
        <v>0</v>
      </c>
      <c r="V19" s="20"/>
      <c r="W19" s="20">
        <f t="shared" si="6"/>
        <v>0</v>
      </c>
      <c r="X19" s="20">
        <f t="shared" si="24"/>
        <v>0</v>
      </c>
      <c r="Y19" s="27">
        <f t="shared" si="7"/>
        <v>0</v>
      </c>
      <c r="Z19" s="20">
        <f t="shared" si="8"/>
        <v>0</v>
      </c>
      <c r="AA19" s="27">
        <f t="shared" si="9"/>
        <v>0</v>
      </c>
      <c r="AB19" s="20">
        <f t="shared" si="10"/>
        <v>0</v>
      </c>
      <c r="AC19" s="20"/>
      <c r="AD19" s="20"/>
      <c r="AE19" s="20"/>
      <c r="AF19" s="20">
        <f t="shared" si="11"/>
        <v>0</v>
      </c>
      <c r="AG19" s="20"/>
      <c r="AH19" s="20">
        <f t="shared" si="12"/>
        <v>0</v>
      </c>
      <c r="AI19" s="20"/>
      <c r="AJ19" s="20"/>
      <c r="AK19" s="20">
        <f t="shared" si="13"/>
        <v>0</v>
      </c>
      <c r="AL19" s="20"/>
      <c r="AM19" s="20">
        <f t="shared" si="13"/>
        <v>0</v>
      </c>
      <c r="AN19" s="20"/>
      <c r="AO19" s="20"/>
      <c r="AP19" s="20">
        <f t="shared" si="14"/>
        <v>0</v>
      </c>
      <c r="AQ19" s="20"/>
      <c r="AR19" s="20">
        <f t="shared" si="14"/>
        <v>0</v>
      </c>
      <c r="AS19" s="16"/>
      <c r="AT19" s="16"/>
      <c r="AU19" s="20">
        <f t="shared" si="15"/>
        <v>0.4</v>
      </c>
      <c r="AV19" s="60">
        <f t="shared" si="16"/>
        <v>0.4</v>
      </c>
      <c r="AW19" s="20">
        <v>0.4</v>
      </c>
      <c r="AX19" s="20">
        <f t="shared" si="17"/>
        <v>100</v>
      </c>
      <c r="AY19" s="20">
        <f t="shared" si="18"/>
        <v>100</v>
      </c>
      <c r="AZ19" s="20">
        <f t="shared" si="19"/>
        <v>0</v>
      </c>
      <c r="BA19" s="27">
        <f t="shared" si="20"/>
        <v>0</v>
      </c>
      <c r="BB19" s="20"/>
      <c r="BC19" s="20">
        <f t="shared" si="21"/>
        <v>0</v>
      </c>
      <c r="BD19" s="20">
        <f t="shared" si="22"/>
        <v>0</v>
      </c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</row>
    <row r="20" spans="1:162" ht="24.75" customHeight="1">
      <c r="A20" s="67"/>
      <c r="B20" s="20" t="s">
        <v>19</v>
      </c>
      <c r="C20" s="20">
        <f t="shared" si="23"/>
        <v>111</v>
      </c>
      <c r="D20" s="27">
        <f t="shared" si="1"/>
        <v>0</v>
      </c>
      <c r="E20" s="20">
        <f t="shared" si="2"/>
        <v>111</v>
      </c>
      <c r="F20" s="27">
        <f t="shared" si="3"/>
        <v>0</v>
      </c>
      <c r="G20" s="20">
        <f t="shared" si="4"/>
        <v>111</v>
      </c>
      <c r="H20" s="20">
        <v>111</v>
      </c>
      <c r="I20" s="20">
        <v>0</v>
      </c>
      <c r="J20" s="20"/>
      <c r="K20" s="20">
        <f t="shared" si="0"/>
        <v>0</v>
      </c>
      <c r="L20" s="20"/>
      <c r="M20" s="20"/>
      <c r="N20" s="20">
        <v>0</v>
      </c>
      <c r="O20" s="20"/>
      <c r="P20" s="20">
        <f t="shared" si="5"/>
        <v>0</v>
      </c>
      <c r="Q20" s="20"/>
      <c r="R20" s="20">
        <f t="shared" si="5"/>
        <v>0</v>
      </c>
      <c r="S20" s="20">
        <v>0</v>
      </c>
      <c r="T20" s="20"/>
      <c r="U20" s="20">
        <f t="shared" si="6"/>
        <v>0</v>
      </c>
      <c r="V20" s="20"/>
      <c r="W20" s="20">
        <f t="shared" si="6"/>
        <v>0</v>
      </c>
      <c r="X20" s="20">
        <f t="shared" si="24"/>
        <v>0</v>
      </c>
      <c r="Y20" s="27">
        <f t="shared" si="7"/>
        <v>0</v>
      </c>
      <c r="Z20" s="20">
        <f t="shared" si="8"/>
        <v>0</v>
      </c>
      <c r="AA20" s="27">
        <f t="shared" si="9"/>
        <v>0</v>
      </c>
      <c r="AB20" s="20">
        <f t="shared" si="10"/>
        <v>0</v>
      </c>
      <c r="AC20" s="20">
        <v>0</v>
      </c>
      <c r="AD20" s="20">
        <v>0</v>
      </c>
      <c r="AE20" s="20"/>
      <c r="AF20" s="20">
        <f t="shared" si="11"/>
        <v>0</v>
      </c>
      <c r="AG20" s="20"/>
      <c r="AH20" s="20">
        <f t="shared" si="12"/>
        <v>0</v>
      </c>
      <c r="AI20" s="20">
        <v>0</v>
      </c>
      <c r="AJ20" s="20"/>
      <c r="AK20" s="20">
        <f t="shared" si="13"/>
        <v>0</v>
      </c>
      <c r="AL20" s="20"/>
      <c r="AM20" s="20">
        <f t="shared" si="13"/>
        <v>0</v>
      </c>
      <c r="AN20" s="20">
        <v>0</v>
      </c>
      <c r="AO20" s="20"/>
      <c r="AP20" s="20">
        <f t="shared" si="14"/>
        <v>0</v>
      </c>
      <c r="AQ20" s="20"/>
      <c r="AR20" s="20">
        <f t="shared" si="14"/>
        <v>0</v>
      </c>
      <c r="AS20" s="16"/>
      <c r="AT20" s="16"/>
      <c r="AU20" s="20">
        <f t="shared" si="15"/>
        <v>111</v>
      </c>
      <c r="AV20" s="60">
        <f t="shared" si="16"/>
        <v>111</v>
      </c>
      <c r="AW20" s="20">
        <v>110.8</v>
      </c>
      <c r="AX20" s="20">
        <f t="shared" si="17"/>
        <v>99.81981981981983</v>
      </c>
      <c r="AY20" s="20">
        <f t="shared" si="18"/>
        <v>99.81981981981983</v>
      </c>
      <c r="AZ20" s="20">
        <f t="shared" si="19"/>
        <v>0</v>
      </c>
      <c r="BA20" s="27">
        <f t="shared" si="20"/>
        <v>0</v>
      </c>
      <c r="BB20" s="20"/>
      <c r="BC20" s="20">
        <f t="shared" si="21"/>
        <v>0</v>
      </c>
      <c r="BD20" s="20">
        <f t="shared" si="22"/>
        <v>0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</row>
    <row r="21" spans="1:162" ht="44.25" customHeight="1">
      <c r="A21" s="67"/>
      <c r="B21" s="22" t="s">
        <v>21</v>
      </c>
      <c r="C21" s="20">
        <f t="shared" si="23"/>
        <v>12.4</v>
      </c>
      <c r="D21" s="27">
        <f t="shared" si="1"/>
        <v>0</v>
      </c>
      <c r="E21" s="20">
        <f t="shared" si="2"/>
        <v>12.4</v>
      </c>
      <c r="F21" s="27">
        <f t="shared" si="3"/>
        <v>0</v>
      </c>
      <c r="G21" s="20">
        <f t="shared" si="4"/>
        <v>12.4</v>
      </c>
      <c r="H21" s="20">
        <v>12.4</v>
      </c>
      <c r="I21" s="20"/>
      <c r="J21" s="20"/>
      <c r="K21" s="20">
        <f t="shared" si="0"/>
        <v>0</v>
      </c>
      <c r="L21" s="20"/>
      <c r="M21" s="20"/>
      <c r="N21" s="20"/>
      <c r="O21" s="20"/>
      <c r="P21" s="20">
        <f t="shared" si="5"/>
        <v>0</v>
      </c>
      <c r="Q21" s="20"/>
      <c r="R21" s="20">
        <f t="shared" si="5"/>
        <v>0</v>
      </c>
      <c r="S21" s="20"/>
      <c r="T21" s="20"/>
      <c r="U21" s="20">
        <f t="shared" si="6"/>
        <v>0</v>
      </c>
      <c r="V21" s="20"/>
      <c r="W21" s="20">
        <f t="shared" si="6"/>
        <v>0</v>
      </c>
      <c r="X21" s="20">
        <f t="shared" si="24"/>
        <v>0</v>
      </c>
      <c r="Y21" s="27">
        <f t="shared" si="7"/>
        <v>0</v>
      </c>
      <c r="Z21" s="20">
        <f t="shared" si="8"/>
        <v>0</v>
      </c>
      <c r="AA21" s="27">
        <f t="shared" si="9"/>
        <v>0</v>
      </c>
      <c r="AB21" s="20">
        <f t="shared" si="10"/>
        <v>0</v>
      </c>
      <c r="AC21" s="20"/>
      <c r="AD21" s="20"/>
      <c r="AE21" s="20"/>
      <c r="AF21" s="20">
        <f t="shared" si="11"/>
        <v>0</v>
      </c>
      <c r="AG21" s="20"/>
      <c r="AH21" s="20">
        <f t="shared" si="12"/>
        <v>0</v>
      </c>
      <c r="AI21" s="20"/>
      <c r="AJ21" s="20"/>
      <c r="AK21" s="20">
        <f t="shared" si="13"/>
        <v>0</v>
      </c>
      <c r="AL21" s="20"/>
      <c r="AM21" s="20">
        <f t="shared" si="13"/>
        <v>0</v>
      </c>
      <c r="AN21" s="20"/>
      <c r="AO21" s="20"/>
      <c r="AP21" s="20">
        <f t="shared" si="14"/>
        <v>0</v>
      </c>
      <c r="AQ21" s="20"/>
      <c r="AR21" s="20">
        <f t="shared" si="14"/>
        <v>0</v>
      </c>
      <c r="AS21" s="16"/>
      <c r="AT21" s="16"/>
      <c r="AU21" s="20">
        <f t="shared" si="15"/>
        <v>12.4</v>
      </c>
      <c r="AV21" s="60">
        <f t="shared" si="16"/>
        <v>12.4</v>
      </c>
      <c r="AW21" s="20">
        <v>12.4</v>
      </c>
      <c r="AX21" s="20">
        <f t="shared" si="17"/>
        <v>100</v>
      </c>
      <c r="AY21" s="20">
        <f t="shared" si="18"/>
        <v>100</v>
      </c>
      <c r="AZ21" s="20">
        <f t="shared" si="19"/>
        <v>0</v>
      </c>
      <c r="BA21" s="27">
        <f t="shared" si="20"/>
        <v>0</v>
      </c>
      <c r="BB21" s="20"/>
      <c r="BC21" s="20">
        <f t="shared" si="21"/>
        <v>0</v>
      </c>
      <c r="BD21" s="20">
        <f t="shared" si="22"/>
        <v>0</v>
      </c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</row>
    <row r="22" spans="1:162" ht="31.5" customHeight="1">
      <c r="A22" s="40">
        <v>2</v>
      </c>
      <c r="B22" s="13" t="s">
        <v>20</v>
      </c>
      <c r="C22" s="61">
        <f t="shared" si="23"/>
        <v>10.5</v>
      </c>
      <c r="D22" s="27">
        <f t="shared" si="1"/>
        <v>0</v>
      </c>
      <c r="E22" s="61">
        <f t="shared" si="2"/>
        <v>10.5</v>
      </c>
      <c r="F22" s="27">
        <f t="shared" si="3"/>
        <v>0</v>
      </c>
      <c r="G22" s="61">
        <f t="shared" si="4"/>
        <v>10.5</v>
      </c>
      <c r="H22" s="61">
        <f>H23</f>
        <v>10.5</v>
      </c>
      <c r="I22" s="61">
        <f>I23</f>
        <v>0</v>
      </c>
      <c r="J22" s="61">
        <f>J23</f>
        <v>0</v>
      </c>
      <c r="K22" s="61">
        <f t="shared" si="0"/>
        <v>0</v>
      </c>
      <c r="L22" s="61">
        <f>L23</f>
        <v>0</v>
      </c>
      <c r="M22" s="61"/>
      <c r="N22" s="61">
        <f>N23</f>
        <v>0</v>
      </c>
      <c r="O22" s="61">
        <f>O23</f>
        <v>0</v>
      </c>
      <c r="P22" s="61">
        <f t="shared" si="5"/>
        <v>0</v>
      </c>
      <c r="Q22" s="61">
        <f>Q23</f>
        <v>0</v>
      </c>
      <c r="R22" s="61">
        <f t="shared" si="5"/>
        <v>0</v>
      </c>
      <c r="S22" s="61">
        <f>S23</f>
        <v>0</v>
      </c>
      <c r="T22" s="61">
        <f>T23</f>
        <v>0</v>
      </c>
      <c r="U22" s="61">
        <f t="shared" si="6"/>
        <v>0</v>
      </c>
      <c r="V22" s="61">
        <f>V23</f>
        <v>0</v>
      </c>
      <c r="W22" s="61">
        <f t="shared" si="6"/>
        <v>0</v>
      </c>
      <c r="X22" s="61">
        <f t="shared" si="24"/>
        <v>10.5</v>
      </c>
      <c r="Y22" s="27">
        <f t="shared" si="7"/>
        <v>0</v>
      </c>
      <c r="Z22" s="61">
        <f t="shared" si="8"/>
        <v>10.5</v>
      </c>
      <c r="AA22" s="27">
        <f t="shared" si="9"/>
        <v>0</v>
      </c>
      <c r="AB22" s="61">
        <f t="shared" si="10"/>
        <v>10.5</v>
      </c>
      <c r="AC22" s="61">
        <f>AC23</f>
        <v>10.5</v>
      </c>
      <c r="AD22" s="61">
        <f>AD23</f>
        <v>0</v>
      </c>
      <c r="AE22" s="61">
        <f>AE23</f>
        <v>0</v>
      </c>
      <c r="AF22" s="61">
        <f t="shared" si="11"/>
        <v>0</v>
      </c>
      <c r="AG22" s="61">
        <f>AG23</f>
        <v>0</v>
      </c>
      <c r="AH22" s="61">
        <f t="shared" si="12"/>
        <v>0</v>
      </c>
      <c r="AI22" s="61">
        <f>AI23</f>
        <v>0</v>
      </c>
      <c r="AJ22" s="61">
        <f>AJ23</f>
        <v>0</v>
      </c>
      <c r="AK22" s="61">
        <f t="shared" si="13"/>
        <v>0</v>
      </c>
      <c r="AL22" s="61">
        <f>AL23</f>
        <v>0</v>
      </c>
      <c r="AM22" s="61">
        <f t="shared" si="13"/>
        <v>0</v>
      </c>
      <c r="AN22" s="61">
        <f>AN23</f>
        <v>0</v>
      </c>
      <c r="AO22" s="61">
        <f>AO23</f>
        <v>0</v>
      </c>
      <c r="AP22" s="61">
        <f t="shared" si="14"/>
        <v>0</v>
      </c>
      <c r="AQ22" s="61">
        <f>AQ23</f>
        <v>0</v>
      </c>
      <c r="AR22" s="61">
        <f t="shared" si="14"/>
        <v>0</v>
      </c>
      <c r="AS22" s="16"/>
      <c r="AT22" s="16"/>
      <c r="AU22" s="61">
        <f t="shared" si="15"/>
        <v>10.5</v>
      </c>
      <c r="AV22" s="27">
        <f t="shared" si="16"/>
        <v>10.5</v>
      </c>
      <c r="AW22" s="61">
        <f>AW23</f>
        <v>10.4</v>
      </c>
      <c r="AX22" s="61">
        <f t="shared" si="17"/>
        <v>99.04761904761905</v>
      </c>
      <c r="AY22" s="61">
        <f t="shared" si="18"/>
        <v>99.04761904761905</v>
      </c>
      <c r="AZ22" s="61">
        <f t="shared" si="19"/>
        <v>10.5</v>
      </c>
      <c r="BA22" s="27">
        <f t="shared" si="20"/>
        <v>10.5</v>
      </c>
      <c r="BB22" s="61">
        <f>BB23</f>
        <v>10.4</v>
      </c>
      <c r="BC22" s="61">
        <f t="shared" si="21"/>
        <v>99.04761904761905</v>
      </c>
      <c r="BD22" s="61">
        <f t="shared" si="22"/>
        <v>99.04761904761905</v>
      </c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</row>
    <row r="23" spans="1:162" ht="24.75" customHeight="1">
      <c r="A23" s="67"/>
      <c r="B23" s="22" t="s">
        <v>11</v>
      </c>
      <c r="C23" s="22">
        <f t="shared" si="23"/>
        <v>10.5</v>
      </c>
      <c r="D23" s="20">
        <f t="shared" si="1"/>
        <v>0</v>
      </c>
      <c r="E23" s="22">
        <f t="shared" si="2"/>
        <v>10.5</v>
      </c>
      <c r="F23" s="20">
        <f t="shared" si="3"/>
        <v>0</v>
      </c>
      <c r="G23" s="22">
        <f t="shared" si="4"/>
        <v>10.5</v>
      </c>
      <c r="H23" s="22">
        <f>H25</f>
        <v>10.5</v>
      </c>
      <c r="I23" s="22">
        <f>I25</f>
        <v>0</v>
      </c>
      <c r="J23" s="22">
        <f>J25</f>
        <v>0</v>
      </c>
      <c r="K23" s="22">
        <f t="shared" si="0"/>
        <v>0</v>
      </c>
      <c r="L23" s="22">
        <f>L25</f>
        <v>0</v>
      </c>
      <c r="M23" s="22"/>
      <c r="N23" s="22">
        <f>N25</f>
        <v>0</v>
      </c>
      <c r="O23" s="22">
        <f>O25</f>
        <v>0</v>
      </c>
      <c r="P23" s="22">
        <f t="shared" si="5"/>
        <v>0</v>
      </c>
      <c r="Q23" s="22">
        <f>Q25</f>
        <v>0</v>
      </c>
      <c r="R23" s="22">
        <f t="shared" si="5"/>
        <v>0</v>
      </c>
      <c r="S23" s="22">
        <f>S25</f>
        <v>0</v>
      </c>
      <c r="T23" s="22">
        <f>T25</f>
        <v>0</v>
      </c>
      <c r="U23" s="22">
        <f t="shared" si="6"/>
        <v>0</v>
      </c>
      <c r="V23" s="22">
        <f>V25</f>
        <v>0</v>
      </c>
      <c r="W23" s="22">
        <f t="shared" si="6"/>
        <v>0</v>
      </c>
      <c r="X23" s="22">
        <f t="shared" si="24"/>
        <v>10.5</v>
      </c>
      <c r="Y23" s="20">
        <f t="shared" si="7"/>
        <v>0</v>
      </c>
      <c r="Z23" s="22">
        <f t="shared" si="8"/>
        <v>10.5</v>
      </c>
      <c r="AA23" s="20">
        <f t="shared" si="9"/>
        <v>0</v>
      </c>
      <c r="AB23" s="22">
        <f t="shared" si="10"/>
        <v>10.5</v>
      </c>
      <c r="AC23" s="22">
        <f>AC25</f>
        <v>10.5</v>
      </c>
      <c r="AD23" s="22">
        <f>AD25</f>
        <v>0</v>
      </c>
      <c r="AE23" s="22">
        <f>AE25</f>
        <v>0</v>
      </c>
      <c r="AF23" s="22">
        <f t="shared" si="11"/>
        <v>0</v>
      </c>
      <c r="AG23" s="22">
        <f>AG25</f>
        <v>0</v>
      </c>
      <c r="AH23" s="22">
        <f t="shared" si="12"/>
        <v>0</v>
      </c>
      <c r="AI23" s="22">
        <f>AI25</f>
        <v>0</v>
      </c>
      <c r="AJ23" s="22">
        <f>AJ25</f>
        <v>0</v>
      </c>
      <c r="AK23" s="22">
        <f t="shared" si="13"/>
        <v>0</v>
      </c>
      <c r="AL23" s="22">
        <f>AL25</f>
        <v>0</v>
      </c>
      <c r="AM23" s="22">
        <f t="shared" si="13"/>
        <v>0</v>
      </c>
      <c r="AN23" s="22">
        <f>AN25</f>
        <v>0</v>
      </c>
      <c r="AO23" s="22">
        <f>AO25</f>
        <v>0</v>
      </c>
      <c r="AP23" s="22">
        <f t="shared" si="14"/>
        <v>0</v>
      </c>
      <c r="AQ23" s="22">
        <f>AQ25</f>
        <v>0</v>
      </c>
      <c r="AR23" s="22">
        <f t="shared" si="14"/>
        <v>0</v>
      </c>
      <c r="AS23" s="16"/>
      <c r="AT23" s="16"/>
      <c r="AU23" s="22">
        <f t="shared" si="15"/>
        <v>10.5</v>
      </c>
      <c r="AV23" s="20">
        <f t="shared" si="16"/>
        <v>10.5</v>
      </c>
      <c r="AW23" s="22">
        <f>AW25</f>
        <v>10.4</v>
      </c>
      <c r="AX23" s="22">
        <f t="shared" si="17"/>
        <v>99.04761904761905</v>
      </c>
      <c r="AY23" s="22">
        <f t="shared" si="18"/>
        <v>99.04761904761905</v>
      </c>
      <c r="AZ23" s="22">
        <f t="shared" si="19"/>
        <v>10.5</v>
      </c>
      <c r="BA23" s="20">
        <f t="shared" si="20"/>
        <v>10.5</v>
      </c>
      <c r="BB23" s="22">
        <f>BB25</f>
        <v>10.4</v>
      </c>
      <c r="BC23" s="22">
        <f t="shared" si="21"/>
        <v>99.04761904761905</v>
      </c>
      <c r="BD23" s="22">
        <f t="shared" si="22"/>
        <v>99.04761904761905</v>
      </c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</row>
    <row r="24" spans="1:162" ht="19.5" customHeight="1">
      <c r="A24" s="67"/>
      <c r="B24" s="20" t="s">
        <v>12</v>
      </c>
      <c r="C24" s="22">
        <f t="shared" si="23"/>
        <v>0</v>
      </c>
      <c r="D24" s="27">
        <f t="shared" si="1"/>
        <v>0</v>
      </c>
      <c r="E24" s="22">
        <f t="shared" si="2"/>
        <v>0</v>
      </c>
      <c r="F24" s="27">
        <f t="shared" si="3"/>
        <v>0</v>
      </c>
      <c r="G24" s="22">
        <f t="shared" si="4"/>
        <v>0</v>
      </c>
      <c r="H24" s="22"/>
      <c r="I24" s="22"/>
      <c r="J24" s="22"/>
      <c r="K24" s="22">
        <f t="shared" si="0"/>
        <v>0</v>
      </c>
      <c r="L24" s="22"/>
      <c r="M24" s="22"/>
      <c r="N24" s="22"/>
      <c r="O24" s="22"/>
      <c r="P24" s="22">
        <f t="shared" si="5"/>
        <v>0</v>
      </c>
      <c r="Q24" s="22"/>
      <c r="R24" s="22">
        <f t="shared" si="5"/>
        <v>0</v>
      </c>
      <c r="S24" s="22"/>
      <c r="T24" s="22"/>
      <c r="U24" s="22">
        <f t="shared" si="6"/>
        <v>0</v>
      </c>
      <c r="V24" s="22"/>
      <c r="W24" s="22">
        <f t="shared" si="6"/>
        <v>0</v>
      </c>
      <c r="X24" s="22">
        <f t="shared" si="24"/>
        <v>0</v>
      </c>
      <c r="Y24" s="27">
        <f t="shared" si="7"/>
        <v>0</v>
      </c>
      <c r="Z24" s="22">
        <f t="shared" si="8"/>
        <v>0</v>
      </c>
      <c r="AA24" s="27">
        <f t="shared" si="9"/>
        <v>0</v>
      </c>
      <c r="AB24" s="22">
        <f t="shared" si="10"/>
        <v>0</v>
      </c>
      <c r="AC24" s="22"/>
      <c r="AD24" s="22"/>
      <c r="AE24" s="22"/>
      <c r="AF24" s="22">
        <f t="shared" si="11"/>
        <v>0</v>
      </c>
      <c r="AG24" s="22"/>
      <c r="AH24" s="22">
        <f t="shared" si="12"/>
        <v>0</v>
      </c>
      <c r="AI24" s="22"/>
      <c r="AJ24" s="22"/>
      <c r="AK24" s="22">
        <f t="shared" si="13"/>
        <v>0</v>
      </c>
      <c r="AL24" s="22"/>
      <c r="AM24" s="22">
        <f t="shared" si="13"/>
        <v>0</v>
      </c>
      <c r="AN24" s="22"/>
      <c r="AO24" s="22"/>
      <c r="AP24" s="22">
        <f t="shared" si="14"/>
        <v>0</v>
      </c>
      <c r="AQ24" s="22"/>
      <c r="AR24" s="22">
        <f t="shared" si="14"/>
        <v>0</v>
      </c>
      <c r="AS24" s="16"/>
      <c r="AT24" s="16"/>
      <c r="AU24" s="22">
        <f t="shared" si="15"/>
        <v>0</v>
      </c>
      <c r="AV24" s="27">
        <f t="shared" si="16"/>
        <v>0</v>
      </c>
      <c r="AW24" s="22"/>
      <c r="AX24" s="22">
        <f t="shared" si="17"/>
        <v>0</v>
      </c>
      <c r="AY24" s="22">
        <f t="shared" si="18"/>
        <v>0</v>
      </c>
      <c r="AZ24" s="22">
        <f t="shared" si="19"/>
        <v>0</v>
      </c>
      <c r="BA24" s="27">
        <f t="shared" si="20"/>
        <v>0</v>
      </c>
      <c r="BB24" s="22"/>
      <c r="BC24" s="22">
        <f t="shared" si="21"/>
        <v>0</v>
      </c>
      <c r="BD24" s="22">
        <f t="shared" si="22"/>
        <v>0</v>
      </c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</row>
    <row r="25" spans="1:162" ht="24.75" customHeight="1">
      <c r="A25" s="67"/>
      <c r="B25" s="20" t="s">
        <v>13</v>
      </c>
      <c r="C25" s="20">
        <f t="shared" si="23"/>
        <v>10.5</v>
      </c>
      <c r="D25" s="27">
        <f t="shared" si="1"/>
        <v>0</v>
      </c>
      <c r="E25" s="20">
        <f t="shared" si="2"/>
        <v>10.5</v>
      </c>
      <c r="F25" s="27">
        <f t="shared" si="3"/>
        <v>0</v>
      </c>
      <c r="G25" s="20">
        <f t="shared" si="4"/>
        <v>10.5</v>
      </c>
      <c r="H25" s="20">
        <f>H26</f>
        <v>10.5</v>
      </c>
      <c r="I25" s="20">
        <f>I26</f>
        <v>0</v>
      </c>
      <c r="J25" s="20">
        <f>J26</f>
        <v>0</v>
      </c>
      <c r="K25" s="20">
        <f t="shared" si="0"/>
        <v>0</v>
      </c>
      <c r="L25" s="20">
        <f>L26</f>
        <v>0</v>
      </c>
      <c r="M25" s="20"/>
      <c r="N25" s="20">
        <f>N26</f>
        <v>0</v>
      </c>
      <c r="O25" s="20">
        <f>O26</f>
        <v>0</v>
      </c>
      <c r="P25" s="20">
        <f t="shared" si="5"/>
        <v>0</v>
      </c>
      <c r="Q25" s="20">
        <f>Q26</f>
        <v>0</v>
      </c>
      <c r="R25" s="20">
        <f t="shared" si="5"/>
        <v>0</v>
      </c>
      <c r="S25" s="20">
        <f>S26</f>
        <v>0</v>
      </c>
      <c r="T25" s="20">
        <f>T26</f>
        <v>0</v>
      </c>
      <c r="U25" s="20">
        <f t="shared" si="6"/>
        <v>0</v>
      </c>
      <c r="V25" s="20">
        <f>V26</f>
        <v>0</v>
      </c>
      <c r="W25" s="20">
        <f t="shared" si="6"/>
        <v>0</v>
      </c>
      <c r="X25" s="20">
        <f t="shared" si="24"/>
        <v>10.5</v>
      </c>
      <c r="Y25" s="27">
        <f t="shared" si="7"/>
        <v>0</v>
      </c>
      <c r="Z25" s="20">
        <f t="shared" si="8"/>
        <v>10.5</v>
      </c>
      <c r="AA25" s="27">
        <f t="shared" si="9"/>
        <v>0</v>
      </c>
      <c r="AB25" s="20">
        <f t="shared" si="10"/>
        <v>10.5</v>
      </c>
      <c r="AC25" s="20">
        <f>AC26</f>
        <v>10.5</v>
      </c>
      <c r="AD25" s="20">
        <f>AD26</f>
        <v>0</v>
      </c>
      <c r="AE25" s="20">
        <f>AE26</f>
        <v>0</v>
      </c>
      <c r="AF25" s="20">
        <f t="shared" si="11"/>
        <v>0</v>
      </c>
      <c r="AG25" s="20">
        <f>AG26</f>
        <v>0</v>
      </c>
      <c r="AH25" s="20">
        <f t="shared" si="12"/>
        <v>0</v>
      </c>
      <c r="AI25" s="20">
        <f>AI26</f>
        <v>0</v>
      </c>
      <c r="AJ25" s="20">
        <f>AJ26</f>
        <v>0</v>
      </c>
      <c r="AK25" s="20">
        <f t="shared" si="13"/>
        <v>0</v>
      </c>
      <c r="AL25" s="20">
        <f>AL26</f>
        <v>0</v>
      </c>
      <c r="AM25" s="20">
        <f t="shared" si="13"/>
        <v>0</v>
      </c>
      <c r="AN25" s="20">
        <f>AN26</f>
        <v>0</v>
      </c>
      <c r="AO25" s="20">
        <f>AO26</f>
        <v>0</v>
      </c>
      <c r="AP25" s="20">
        <f t="shared" si="14"/>
        <v>0</v>
      </c>
      <c r="AQ25" s="20">
        <f>AQ26</f>
        <v>0</v>
      </c>
      <c r="AR25" s="20">
        <f t="shared" si="14"/>
        <v>0</v>
      </c>
      <c r="AS25" s="16"/>
      <c r="AT25" s="16"/>
      <c r="AU25" s="20">
        <f t="shared" si="15"/>
        <v>10.5</v>
      </c>
      <c r="AV25" s="60">
        <f t="shared" si="16"/>
        <v>10.5</v>
      </c>
      <c r="AW25" s="20">
        <f>AW26</f>
        <v>10.4</v>
      </c>
      <c r="AX25" s="20">
        <f t="shared" si="17"/>
        <v>99.04761904761905</v>
      </c>
      <c r="AY25" s="20">
        <f t="shared" si="18"/>
        <v>99.04761904761905</v>
      </c>
      <c r="AZ25" s="20">
        <f t="shared" si="19"/>
        <v>10.5</v>
      </c>
      <c r="BA25" s="60">
        <f t="shared" si="20"/>
        <v>10.5</v>
      </c>
      <c r="BB25" s="20">
        <f>BB26</f>
        <v>10.4</v>
      </c>
      <c r="BC25" s="20">
        <f t="shared" si="21"/>
        <v>99.04761904761905</v>
      </c>
      <c r="BD25" s="20">
        <f t="shared" si="22"/>
        <v>99.04761904761905</v>
      </c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</row>
    <row r="26" spans="1:162" ht="24.75" customHeight="1">
      <c r="A26" s="67"/>
      <c r="B26" s="20" t="s">
        <v>15</v>
      </c>
      <c r="C26" s="22">
        <f t="shared" si="23"/>
        <v>10.5</v>
      </c>
      <c r="D26" s="27">
        <f t="shared" si="1"/>
        <v>0</v>
      </c>
      <c r="E26" s="22">
        <f t="shared" si="2"/>
        <v>10.5</v>
      </c>
      <c r="F26" s="27">
        <f t="shared" si="3"/>
        <v>0</v>
      </c>
      <c r="G26" s="22">
        <f t="shared" si="4"/>
        <v>10.5</v>
      </c>
      <c r="H26" s="22">
        <v>10.5</v>
      </c>
      <c r="I26" s="22"/>
      <c r="J26" s="22"/>
      <c r="K26" s="22">
        <f t="shared" si="0"/>
        <v>0</v>
      </c>
      <c r="L26" s="22"/>
      <c r="M26" s="22"/>
      <c r="N26" s="22"/>
      <c r="O26" s="22"/>
      <c r="P26" s="22">
        <f t="shared" si="5"/>
        <v>0</v>
      </c>
      <c r="Q26" s="22"/>
      <c r="R26" s="22">
        <f t="shared" si="5"/>
        <v>0</v>
      </c>
      <c r="S26" s="22"/>
      <c r="T26" s="22"/>
      <c r="U26" s="22">
        <f t="shared" si="6"/>
        <v>0</v>
      </c>
      <c r="V26" s="22"/>
      <c r="W26" s="22">
        <f t="shared" si="6"/>
        <v>0</v>
      </c>
      <c r="X26" s="22">
        <f t="shared" si="24"/>
        <v>10.5</v>
      </c>
      <c r="Y26" s="27">
        <f t="shared" si="7"/>
        <v>0</v>
      </c>
      <c r="Z26" s="22">
        <f t="shared" si="8"/>
        <v>10.5</v>
      </c>
      <c r="AA26" s="27">
        <f t="shared" si="9"/>
        <v>0</v>
      </c>
      <c r="AB26" s="22">
        <f t="shared" si="10"/>
        <v>10.5</v>
      </c>
      <c r="AC26" s="22">
        <v>10.5</v>
      </c>
      <c r="AD26" s="22"/>
      <c r="AE26" s="22"/>
      <c r="AF26" s="22">
        <f t="shared" si="11"/>
        <v>0</v>
      </c>
      <c r="AG26" s="22"/>
      <c r="AH26" s="22">
        <f t="shared" si="12"/>
        <v>0</v>
      </c>
      <c r="AI26" s="22"/>
      <c r="AJ26" s="22"/>
      <c r="AK26" s="22">
        <f t="shared" si="13"/>
        <v>0</v>
      </c>
      <c r="AL26" s="22"/>
      <c r="AM26" s="22">
        <f t="shared" si="13"/>
        <v>0</v>
      </c>
      <c r="AN26" s="22"/>
      <c r="AO26" s="22"/>
      <c r="AP26" s="22">
        <f t="shared" si="14"/>
        <v>0</v>
      </c>
      <c r="AQ26" s="22"/>
      <c r="AR26" s="22">
        <f t="shared" si="14"/>
        <v>0</v>
      </c>
      <c r="AS26" s="16"/>
      <c r="AT26" s="16"/>
      <c r="AU26" s="22">
        <f t="shared" si="15"/>
        <v>10.5</v>
      </c>
      <c r="AV26" s="60">
        <f t="shared" si="16"/>
        <v>10.5</v>
      </c>
      <c r="AW26" s="22">
        <v>10.4</v>
      </c>
      <c r="AX26" s="22">
        <f t="shared" si="17"/>
        <v>99.04761904761905</v>
      </c>
      <c r="AY26" s="22">
        <f t="shared" si="18"/>
        <v>99.04761904761905</v>
      </c>
      <c r="AZ26" s="22">
        <f t="shared" si="19"/>
        <v>10.5</v>
      </c>
      <c r="BA26" s="60">
        <f t="shared" si="20"/>
        <v>10.5</v>
      </c>
      <c r="BB26" s="22">
        <v>10.4</v>
      </c>
      <c r="BC26" s="22">
        <f t="shared" si="21"/>
        <v>99.04761904761905</v>
      </c>
      <c r="BD26" s="22">
        <f t="shared" si="22"/>
        <v>99.04761904761905</v>
      </c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</row>
    <row r="27" spans="1:162" ht="64.5" customHeight="1">
      <c r="A27" s="40">
        <v>3</v>
      </c>
      <c r="B27" s="26" t="s">
        <v>22</v>
      </c>
      <c r="C27" s="61">
        <f t="shared" si="23"/>
        <v>83.2</v>
      </c>
      <c r="D27" s="27">
        <f t="shared" si="1"/>
        <v>0</v>
      </c>
      <c r="E27" s="61">
        <f t="shared" si="2"/>
        <v>83.2</v>
      </c>
      <c r="F27" s="27">
        <f t="shared" si="3"/>
        <v>0</v>
      </c>
      <c r="G27" s="61">
        <f t="shared" si="4"/>
        <v>83.2</v>
      </c>
      <c r="H27" s="61">
        <f>H28</f>
        <v>83.2</v>
      </c>
      <c r="I27" s="61">
        <f>I28</f>
        <v>0</v>
      </c>
      <c r="J27" s="61">
        <f>J28</f>
        <v>0</v>
      </c>
      <c r="K27" s="61">
        <f t="shared" si="0"/>
        <v>0</v>
      </c>
      <c r="L27" s="61">
        <f>L28</f>
        <v>0</v>
      </c>
      <c r="M27" s="61"/>
      <c r="N27" s="61">
        <f>N28</f>
        <v>0</v>
      </c>
      <c r="O27" s="61">
        <f>O28</f>
        <v>0</v>
      </c>
      <c r="P27" s="61">
        <f t="shared" si="5"/>
        <v>0</v>
      </c>
      <c r="Q27" s="61">
        <f>Q28</f>
        <v>0</v>
      </c>
      <c r="R27" s="61">
        <f t="shared" si="5"/>
        <v>0</v>
      </c>
      <c r="S27" s="61">
        <f>S28</f>
        <v>0</v>
      </c>
      <c r="T27" s="61">
        <f>T28</f>
        <v>0</v>
      </c>
      <c r="U27" s="61">
        <f t="shared" si="6"/>
        <v>0</v>
      </c>
      <c r="V27" s="61">
        <f>V28</f>
        <v>0</v>
      </c>
      <c r="W27" s="61">
        <f t="shared" si="6"/>
        <v>0</v>
      </c>
      <c r="X27" s="61">
        <f t="shared" si="24"/>
        <v>0</v>
      </c>
      <c r="Y27" s="27">
        <f t="shared" si="7"/>
        <v>0</v>
      </c>
      <c r="Z27" s="61">
        <f t="shared" si="8"/>
        <v>0</v>
      </c>
      <c r="AA27" s="27">
        <f t="shared" si="9"/>
        <v>0</v>
      </c>
      <c r="AB27" s="61">
        <f t="shared" si="10"/>
        <v>0</v>
      </c>
      <c r="AC27" s="61">
        <f>AC28</f>
        <v>0</v>
      </c>
      <c r="AD27" s="61">
        <f>AD28</f>
        <v>0</v>
      </c>
      <c r="AE27" s="61">
        <f>AE28</f>
        <v>0</v>
      </c>
      <c r="AF27" s="61">
        <f t="shared" si="11"/>
        <v>0</v>
      </c>
      <c r="AG27" s="61">
        <f>AG28</f>
        <v>0</v>
      </c>
      <c r="AH27" s="61">
        <f t="shared" si="12"/>
        <v>0</v>
      </c>
      <c r="AI27" s="61">
        <f>AI28</f>
        <v>0</v>
      </c>
      <c r="AJ27" s="61">
        <f>AJ28</f>
        <v>0</v>
      </c>
      <c r="AK27" s="61">
        <f t="shared" si="13"/>
        <v>0</v>
      </c>
      <c r="AL27" s="61">
        <f>AL28</f>
        <v>0</v>
      </c>
      <c r="AM27" s="61">
        <f t="shared" si="13"/>
        <v>0</v>
      </c>
      <c r="AN27" s="61">
        <f>AN28</f>
        <v>0</v>
      </c>
      <c r="AO27" s="61">
        <f>AO28</f>
        <v>0</v>
      </c>
      <c r="AP27" s="61">
        <f t="shared" si="14"/>
        <v>0</v>
      </c>
      <c r="AQ27" s="61">
        <f>AQ28</f>
        <v>0</v>
      </c>
      <c r="AR27" s="61">
        <f t="shared" si="14"/>
        <v>0</v>
      </c>
      <c r="AS27" s="16"/>
      <c r="AT27" s="16"/>
      <c r="AU27" s="61">
        <f t="shared" si="15"/>
        <v>83.2</v>
      </c>
      <c r="AV27" s="27">
        <f t="shared" si="16"/>
        <v>83.2</v>
      </c>
      <c r="AW27" s="61">
        <f>AW28</f>
        <v>82.60000000000001</v>
      </c>
      <c r="AX27" s="61">
        <f t="shared" si="17"/>
        <v>99.27884615384616</v>
      </c>
      <c r="AY27" s="61">
        <f t="shared" si="18"/>
        <v>99.27884615384616</v>
      </c>
      <c r="AZ27" s="61">
        <f t="shared" si="19"/>
        <v>0</v>
      </c>
      <c r="BA27" s="27">
        <f t="shared" si="20"/>
        <v>0</v>
      </c>
      <c r="BB27" s="61">
        <f>BB28</f>
        <v>0</v>
      </c>
      <c r="BC27" s="61">
        <f t="shared" si="21"/>
        <v>0</v>
      </c>
      <c r="BD27" s="61">
        <f t="shared" si="22"/>
        <v>0</v>
      </c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</row>
    <row r="28" spans="1:162" ht="24.75" customHeight="1">
      <c r="A28" s="67"/>
      <c r="B28" s="22" t="s">
        <v>11</v>
      </c>
      <c r="C28" s="20">
        <f t="shared" si="23"/>
        <v>83.2</v>
      </c>
      <c r="D28" s="20">
        <f t="shared" si="1"/>
        <v>0</v>
      </c>
      <c r="E28" s="20">
        <f t="shared" si="2"/>
        <v>83.2</v>
      </c>
      <c r="F28" s="20">
        <f t="shared" si="3"/>
        <v>0</v>
      </c>
      <c r="G28" s="20">
        <f t="shared" si="4"/>
        <v>83.2</v>
      </c>
      <c r="H28" s="20">
        <f>H30+H34+H35</f>
        <v>83.2</v>
      </c>
      <c r="I28" s="20">
        <f>I30+I34+I35</f>
        <v>0</v>
      </c>
      <c r="J28" s="20">
        <f>J30+J34+J35</f>
        <v>0</v>
      </c>
      <c r="K28" s="20">
        <f t="shared" si="0"/>
        <v>0</v>
      </c>
      <c r="L28" s="20">
        <f>L30+L34+L35</f>
        <v>0</v>
      </c>
      <c r="M28" s="20"/>
      <c r="N28" s="20">
        <f>N30+N34+N35</f>
        <v>0</v>
      </c>
      <c r="O28" s="20">
        <f>O30+O34+O35</f>
        <v>0</v>
      </c>
      <c r="P28" s="20">
        <f t="shared" si="5"/>
        <v>0</v>
      </c>
      <c r="Q28" s="20">
        <f>Q30+Q34+Q35</f>
        <v>0</v>
      </c>
      <c r="R28" s="20">
        <f t="shared" si="5"/>
        <v>0</v>
      </c>
      <c r="S28" s="20">
        <f>S30+S34+S35</f>
        <v>0</v>
      </c>
      <c r="T28" s="20">
        <f>T30+T34+T35</f>
        <v>0</v>
      </c>
      <c r="U28" s="20">
        <f t="shared" si="6"/>
        <v>0</v>
      </c>
      <c r="V28" s="20">
        <f>V30+V34+V35</f>
        <v>0</v>
      </c>
      <c r="W28" s="20">
        <f t="shared" si="6"/>
        <v>0</v>
      </c>
      <c r="X28" s="20">
        <f t="shared" si="24"/>
        <v>0</v>
      </c>
      <c r="Y28" s="20">
        <f t="shared" si="7"/>
        <v>0</v>
      </c>
      <c r="Z28" s="20">
        <f t="shared" si="8"/>
        <v>0</v>
      </c>
      <c r="AA28" s="20">
        <f t="shared" si="9"/>
        <v>0</v>
      </c>
      <c r="AB28" s="20">
        <f t="shared" si="10"/>
        <v>0</v>
      </c>
      <c r="AC28" s="20">
        <f>AC30+AC34+AC35</f>
        <v>0</v>
      </c>
      <c r="AD28" s="20">
        <f>AD30+AD34+AD35</f>
        <v>0</v>
      </c>
      <c r="AE28" s="20">
        <f>AE30+AE34+AE35</f>
        <v>0</v>
      </c>
      <c r="AF28" s="20">
        <f t="shared" si="11"/>
        <v>0</v>
      </c>
      <c r="AG28" s="20">
        <f>AG30+AG34+AG35</f>
        <v>0</v>
      </c>
      <c r="AH28" s="20">
        <f t="shared" si="12"/>
        <v>0</v>
      </c>
      <c r="AI28" s="20">
        <f>AI30+AI34+AI35</f>
        <v>0</v>
      </c>
      <c r="AJ28" s="20">
        <f>AJ30+AJ34+AJ35</f>
        <v>0</v>
      </c>
      <c r="AK28" s="20">
        <f t="shared" si="13"/>
        <v>0</v>
      </c>
      <c r="AL28" s="20">
        <f>AL30+AL34+AL35</f>
        <v>0</v>
      </c>
      <c r="AM28" s="20">
        <f t="shared" si="13"/>
        <v>0</v>
      </c>
      <c r="AN28" s="20">
        <f>AN30+AN34+AN35</f>
        <v>0</v>
      </c>
      <c r="AO28" s="20">
        <f>AO30+AO34+AO35</f>
        <v>0</v>
      </c>
      <c r="AP28" s="20">
        <f t="shared" si="14"/>
        <v>0</v>
      </c>
      <c r="AQ28" s="20">
        <f>AQ30+AQ34+AQ35</f>
        <v>0</v>
      </c>
      <c r="AR28" s="20">
        <f t="shared" si="14"/>
        <v>0</v>
      </c>
      <c r="AS28" s="16"/>
      <c r="AT28" s="16"/>
      <c r="AU28" s="20">
        <f t="shared" si="15"/>
        <v>83.2</v>
      </c>
      <c r="AV28" s="20">
        <f t="shared" si="16"/>
        <v>83.2</v>
      </c>
      <c r="AW28" s="20">
        <f>AW30+AW34+AW35</f>
        <v>82.60000000000001</v>
      </c>
      <c r="AX28" s="20">
        <f t="shared" si="17"/>
        <v>99.27884615384616</v>
      </c>
      <c r="AY28" s="20">
        <f t="shared" si="18"/>
        <v>99.27884615384616</v>
      </c>
      <c r="AZ28" s="20">
        <f t="shared" si="19"/>
        <v>0</v>
      </c>
      <c r="BA28" s="20">
        <f t="shared" si="20"/>
        <v>0</v>
      </c>
      <c r="BB28" s="20">
        <f>BB30+BB34+BB35</f>
        <v>0</v>
      </c>
      <c r="BC28" s="20">
        <f t="shared" si="21"/>
        <v>0</v>
      </c>
      <c r="BD28" s="20">
        <f t="shared" si="22"/>
        <v>0</v>
      </c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</row>
    <row r="29" spans="1:162" ht="19.5" customHeight="1">
      <c r="A29" s="67"/>
      <c r="B29" s="20" t="s">
        <v>12</v>
      </c>
      <c r="C29" s="20">
        <f t="shared" si="23"/>
        <v>0</v>
      </c>
      <c r="D29" s="27">
        <f t="shared" si="1"/>
        <v>0</v>
      </c>
      <c r="E29" s="20">
        <f t="shared" si="2"/>
        <v>0</v>
      </c>
      <c r="F29" s="27">
        <f t="shared" si="3"/>
        <v>0</v>
      </c>
      <c r="G29" s="20">
        <f t="shared" si="4"/>
        <v>0</v>
      </c>
      <c r="H29" s="20"/>
      <c r="I29" s="20"/>
      <c r="J29" s="20"/>
      <c r="K29" s="20">
        <f t="shared" si="0"/>
        <v>0</v>
      </c>
      <c r="L29" s="20"/>
      <c r="M29" s="20"/>
      <c r="N29" s="20"/>
      <c r="O29" s="20"/>
      <c r="P29" s="20">
        <f t="shared" si="5"/>
        <v>0</v>
      </c>
      <c r="Q29" s="20"/>
      <c r="R29" s="20">
        <f t="shared" si="5"/>
        <v>0</v>
      </c>
      <c r="S29" s="20"/>
      <c r="T29" s="20"/>
      <c r="U29" s="20">
        <f t="shared" si="6"/>
        <v>0</v>
      </c>
      <c r="V29" s="20"/>
      <c r="W29" s="20">
        <f t="shared" si="6"/>
        <v>0</v>
      </c>
      <c r="X29" s="20">
        <f t="shared" si="24"/>
        <v>0</v>
      </c>
      <c r="Y29" s="27">
        <f t="shared" si="7"/>
        <v>0</v>
      </c>
      <c r="Z29" s="20">
        <f t="shared" si="8"/>
        <v>0</v>
      </c>
      <c r="AA29" s="27">
        <f t="shared" si="9"/>
        <v>0</v>
      </c>
      <c r="AB29" s="20">
        <f t="shared" si="10"/>
        <v>0</v>
      </c>
      <c r="AC29" s="20"/>
      <c r="AD29" s="20"/>
      <c r="AE29" s="20"/>
      <c r="AF29" s="20">
        <f t="shared" si="11"/>
        <v>0</v>
      </c>
      <c r="AG29" s="20"/>
      <c r="AH29" s="20">
        <f t="shared" si="12"/>
        <v>0</v>
      </c>
      <c r="AI29" s="20"/>
      <c r="AJ29" s="20"/>
      <c r="AK29" s="20">
        <f t="shared" si="13"/>
        <v>0</v>
      </c>
      <c r="AL29" s="20"/>
      <c r="AM29" s="20">
        <f t="shared" si="13"/>
        <v>0</v>
      </c>
      <c r="AN29" s="20"/>
      <c r="AO29" s="20"/>
      <c r="AP29" s="20">
        <f t="shared" si="14"/>
        <v>0</v>
      </c>
      <c r="AQ29" s="20"/>
      <c r="AR29" s="20">
        <f t="shared" si="14"/>
        <v>0</v>
      </c>
      <c r="AS29" s="16"/>
      <c r="AT29" s="16"/>
      <c r="AU29" s="20">
        <f t="shared" si="15"/>
        <v>0</v>
      </c>
      <c r="AV29" s="27">
        <f t="shared" si="16"/>
        <v>0</v>
      </c>
      <c r="AW29" s="20"/>
      <c r="AX29" s="20">
        <f t="shared" si="17"/>
        <v>0</v>
      </c>
      <c r="AY29" s="20">
        <f t="shared" si="18"/>
        <v>0</v>
      </c>
      <c r="AZ29" s="20">
        <f t="shared" si="19"/>
        <v>0</v>
      </c>
      <c r="BA29" s="27">
        <f t="shared" si="20"/>
        <v>0</v>
      </c>
      <c r="BB29" s="20"/>
      <c r="BC29" s="20">
        <f t="shared" si="21"/>
        <v>0</v>
      </c>
      <c r="BD29" s="20">
        <f t="shared" si="22"/>
        <v>0</v>
      </c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</row>
    <row r="30" spans="1:162" ht="24.75" customHeight="1">
      <c r="A30" s="67"/>
      <c r="B30" s="20" t="s">
        <v>13</v>
      </c>
      <c r="C30" s="20">
        <f t="shared" si="23"/>
        <v>73.4</v>
      </c>
      <c r="D30" s="27">
        <f t="shared" si="1"/>
        <v>0</v>
      </c>
      <c r="E30" s="20">
        <f t="shared" si="2"/>
        <v>73.4</v>
      </c>
      <c r="F30" s="27">
        <f t="shared" si="3"/>
        <v>0</v>
      </c>
      <c r="G30" s="20">
        <f t="shared" si="4"/>
        <v>73.4</v>
      </c>
      <c r="H30" s="20">
        <f>H31+H32+H33</f>
        <v>73.4</v>
      </c>
      <c r="I30" s="20">
        <f>I31+I32+I33</f>
        <v>0</v>
      </c>
      <c r="J30" s="20">
        <f>J31+J32+J33</f>
        <v>0</v>
      </c>
      <c r="K30" s="20">
        <f t="shared" si="0"/>
        <v>0</v>
      </c>
      <c r="L30" s="20">
        <f>L31+L32+L33</f>
        <v>0</v>
      </c>
      <c r="M30" s="20"/>
      <c r="N30" s="20">
        <f>N31+N32+N33</f>
        <v>0</v>
      </c>
      <c r="O30" s="20">
        <f>O31+O32+O33</f>
        <v>0</v>
      </c>
      <c r="P30" s="20">
        <f t="shared" si="5"/>
        <v>0</v>
      </c>
      <c r="Q30" s="20">
        <f>Q31+Q32+Q33</f>
        <v>0</v>
      </c>
      <c r="R30" s="20">
        <f t="shared" si="5"/>
        <v>0</v>
      </c>
      <c r="S30" s="20">
        <f>S31+S32+S33</f>
        <v>0</v>
      </c>
      <c r="T30" s="20">
        <f>T31+T32+T33</f>
        <v>0</v>
      </c>
      <c r="U30" s="20">
        <f t="shared" si="6"/>
        <v>0</v>
      </c>
      <c r="V30" s="20">
        <f>V31+V32+V33</f>
        <v>0</v>
      </c>
      <c r="W30" s="20">
        <f t="shared" si="6"/>
        <v>0</v>
      </c>
      <c r="X30" s="20">
        <f t="shared" si="24"/>
        <v>0</v>
      </c>
      <c r="Y30" s="27">
        <f t="shared" si="7"/>
        <v>0</v>
      </c>
      <c r="Z30" s="20">
        <f t="shared" si="8"/>
        <v>0</v>
      </c>
      <c r="AA30" s="27">
        <f t="shared" si="9"/>
        <v>0</v>
      </c>
      <c r="AB30" s="20">
        <f t="shared" si="10"/>
        <v>0</v>
      </c>
      <c r="AC30" s="20">
        <f>AC31+AC32+AC33</f>
        <v>0</v>
      </c>
      <c r="AD30" s="20">
        <f>AD31+AD32+AD33</f>
        <v>0</v>
      </c>
      <c r="AE30" s="20">
        <f>AE31+AE32+AE33</f>
        <v>0</v>
      </c>
      <c r="AF30" s="20">
        <f t="shared" si="11"/>
        <v>0</v>
      </c>
      <c r="AG30" s="20">
        <f>AG31+AG32+AG33</f>
        <v>0</v>
      </c>
      <c r="AH30" s="20">
        <f t="shared" si="12"/>
        <v>0</v>
      </c>
      <c r="AI30" s="20">
        <f>AI31+AI32+AI33</f>
        <v>0</v>
      </c>
      <c r="AJ30" s="20">
        <f>AJ31+AJ32+AJ33</f>
        <v>0</v>
      </c>
      <c r="AK30" s="20">
        <f t="shared" si="13"/>
        <v>0</v>
      </c>
      <c r="AL30" s="20">
        <f>AL31+AL32+AL33</f>
        <v>0</v>
      </c>
      <c r="AM30" s="20">
        <f t="shared" si="13"/>
        <v>0</v>
      </c>
      <c r="AN30" s="20">
        <f>AN31+AN32+AN33</f>
        <v>0</v>
      </c>
      <c r="AO30" s="20">
        <f>AO31+AO32+AO33</f>
        <v>0</v>
      </c>
      <c r="AP30" s="20">
        <f t="shared" si="14"/>
        <v>0</v>
      </c>
      <c r="AQ30" s="20">
        <f>AQ31+AQ32+AQ33</f>
        <v>0</v>
      </c>
      <c r="AR30" s="20">
        <f t="shared" si="14"/>
        <v>0</v>
      </c>
      <c r="AS30" s="16"/>
      <c r="AT30" s="16"/>
      <c r="AU30" s="20">
        <f t="shared" si="15"/>
        <v>73.4</v>
      </c>
      <c r="AV30" s="60">
        <f t="shared" si="16"/>
        <v>73.4</v>
      </c>
      <c r="AW30" s="20">
        <f>AW31+AW32+AW33</f>
        <v>73.2</v>
      </c>
      <c r="AX30" s="20">
        <f t="shared" si="17"/>
        <v>99.72752043596729</v>
      </c>
      <c r="AY30" s="20">
        <f t="shared" si="18"/>
        <v>99.72752043596729</v>
      </c>
      <c r="AZ30" s="20">
        <f t="shared" si="19"/>
        <v>0</v>
      </c>
      <c r="BA30" s="27">
        <f t="shared" si="20"/>
        <v>0</v>
      </c>
      <c r="BB30" s="20">
        <f>BB31+BB32+BB33</f>
        <v>0</v>
      </c>
      <c r="BC30" s="20">
        <f t="shared" si="21"/>
        <v>0</v>
      </c>
      <c r="BD30" s="20">
        <f t="shared" si="22"/>
        <v>0</v>
      </c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</row>
    <row r="31" spans="1:162" ht="24.75" customHeight="1">
      <c r="A31" s="67"/>
      <c r="B31" s="20" t="s">
        <v>14</v>
      </c>
      <c r="C31" s="20">
        <f t="shared" si="23"/>
        <v>6.5</v>
      </c>
      <c r="D31" s="27">
        <f t="shared" si="1"/>
        <v>0</v>
      </c>
      <c r="E31" s="20">
        <f t="shared" si="2"/>
        <v>6.5</v>
      </c>
      <c r="F31" s="27">
        <f t="shared" si="3"/>
        <v>0</v>
      </c>
      <c r="G31" s="20">
        <f t="shared" si="4"/>
        <v>6.5</v>
      </c>
      <c r="H31" s="20">
        <v>6.5</v>
      </c>
      <c r="I31" s="20"/>
      <c r="J31" s="20"/>
      <c r="K31" s="20">
        <f t="shared" si="0"/>
        <v>0</v>
      </c>
      <c r="L31" s="20"/>
      <c r="M31" s="20"/>
      <c r="N31" s="20"/>
      <c r="O31" s="20"/>
      <c r="P31" s="20">
        <f t="shared" si="5"/>
        <v>0</v>
      </c>
      <c r="Q31" s="20"/>
      <c r="R31" s="20">
        <f t="shared" si="5"/>
        <v>0</v>
      </c>
      <c r="S31" s="20"/>
      <c r="T31" s="20"/>
      <c r="U31" s="20">
        <f t="shared" si="6"/>
        <v>0</v>
      </c>
      <c r="V31" s="20"/>
      <c r="W31" s="20">
        <f t="shared" si="6"/>
        <v>0</v>
      </c>
      <c r="X31" s="20">
        <f t="shared" si="24"/>
        <v>0</v>
      </c>
      <c r="Y31" s="27">
        <f t="shared" si="7"/>
        <v>0</v>
      </c>
      <c r="Z31" s="20">
        <f t="shared" si="8"/>
        <v>0</v>
      </c>
      <c r="AA31" s="27">
        <f t="shared" si="9"/>
        <v>0</v>
      </c>
      <c r="AB31" s="20">
        <f t="shared" si="10"/>
        <v>0</v>
      </c>
      <c r="AC31" s="20"/>
      <c r="AD31" s="20"/>
      <c r="AE31" s="20"/>
      <c r="AF31" s="20">
        <f t="shared" si="11"/>
        <v>0</v>
      </c>
      <c r="AG31" s="20"/>
      <c r="AH31" s="20">
        <f t="shared" si="12"/>
        <v>0</v>
      </c>
      <c r="AI31" s="20"/>
      <c r="AJ31" s="20"/>
      <c r="AK31" s="20">
        <f t="shared" si="13"/>
        <v>0</v>
      </c>
      <c r="AL31" s="20"/>
      <c r="AM31" s="20">
        <f t="shared" si="13"/>
        <v>0</v>
      </c>
      <c r="AN31" s="20"/>
      <c r="AO31" s="20"/>
      <c r="AP31" s="20">
        <f t="shared" si="14"/>
        <v>0</v>
      </c>
      <c r="AQ31" s="20"/>
      <c r="AR31" s="20">
        <f t="shared" si="14"/>
        <v>0</v>
      </c>
      <c r="AS31" s="16"/>
      <c r="AT31" s="16"/>
      <c r="AU31" s="20">
        <f t="shared" si="15"/>
        <v>6.5</v>
      </c>
      <c r="AV31" s="60">
        <f t="shared" si="16"/>
        <v>6.5</v>
      </c>
      <c r="AW31" s="20">
        <v>6.4</v>
      </c>
      <c r="AX31" s="20">
        <f t="shared" si="17"/>
        <v>98.46153846153847</v>
      </c>
      <c r="AY31" s="20">
        <f t="shared" si="18"/>
        <v>98.46153846153847</v>
      </c>
      <c r="AZ31" s="20">
        <f t="shared" si="19"/>
        <v>0</v>
      </c>
      <c r="BA31" s="27">
        <f t="shared" si="20"/>
        <v>0</v>
      </c>
      <c r="BB31" s="20"/>
      <c r="BC31" s="20">
        <f t="shared" si="21"/>
        <v>0</v>
      </c>
      <c r="BD31" s="20">
        <f t="shared" si="22"/>
        <v>0</v>
      </c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</row>
    <row r="32" spans="1:162" ht="24.75" customHeight="1">
      <c r="A32" s="67"/>
      <c r="B32" s="20" t="s">
        <v>15</v>
      </c>
      <c r="C32" s="20">
        <f t="shared" si="23"/>
        <v>40.5</v>
      </c>
      <c r="D32" s="27">
        <f t="shared" si="1"/>
        <v>0</v>
      </c>
      <c r="E32" s="20">
        <f t="shared" si="2"/>
        <v>40.5</v>
      </c>
      <c r="F32" s="27">
        <f t="shared" si="3"/>
        <v>0</v>
      </c>
      <c r="G32" s="20">
        <f t="shared" si="4"/>
        <v>40.5</v>
      </c>
      <c r="H32" s="20">
        <v>40.5</v>
      </c>
      <c r="I32" s="20"/>
      <c r="J32" s="20"/>
      <c r="K32" s="20">
        <f t="shared" si="0"/>
        <v>0</v>
      </c>
      <c r="L32" s="20"/>
      <c r="M32" s="20"/>
      <c r="N32" s="20"/>
      <c r="O32" s="20"/>
      <c r="P32" s="20">
        <f t="shared" si="5"/>
        <v>0</v>
      </c>
      <c r="Q32" s="20"/>
      <c r="R32" s="20">
        <f t="shared" si="5"/>
        <v>0</v>
      </c>
      <c r="S32" s="20"/>
      <c r="T32" s="20"/>
      <c r="U32" s="20">
        <f t="shared" si="6"/>
        <v>0</v>
      </c>
      <c r="V32" s="20"/>
      <c r="W32" s="20">
        <f t="shared" si="6"/>
        <v>0</v>
      </c>
      <c r="X32" s="20">
        <f t="shared" si="24"/>
        <v>0</v>
      </c>
      <c r="Y32" s="27">
        <f t="shared" si="7"/>
        <v>0</v>
      </c>
      <c r="Z32" s="20">
        <f t="shared" si="8"/>
        <v>0</v>
      </c>
      <c r="AA32" s="27">
        <f t="shared" si="9"/>
        <v>0</v>
      </c>
      <c r="AB32" s="20">
        <f t="shared" si="10"/>
        <v>0</v>
      </c>
      <c r="AC32" s="20"/>
      <c r="AD32" s="20"/>
      <c r="AE32" s="20"/>
      <c r="AF32" s="20">
        <f t="shared" si="11"/>
        <v>0</v>
      </c>
      <c r="AG32" s="20"/>
      <c r="AH32" s="20">
        <f t="shared" si="12"/>
        <v>0</v>
      </c>
      <c r="AI32" s="20"/>
      <c r="AJ32" s="20"/>
      <c r="AK32" s="20">
        <f t="shared" si="13"/>
        <v>0</v>
      </c>
      <c r="AL32" s="20"/>
      <c r="AM32" s="20">
        <f t="shared" si="13"/>
        <v>0</v>
      </c>
      <c r="AN32" s="20"/>
      <c r="AO32" s="20"/>
      <c r="AP32" s="20">
        <f t="shared" si="14"/>
        <v>0</v>
      </c>
      <c r="AQ32" s="20"/>
      <c r="AR32" s="20">
        <f t="shared" si="14"/>
        <v>0</v>
      </c>
      <c r="AS32" s="16"/>
      <c r="AT32" s="16"/>
      <c r="AU32" s="20">
        <f t="shared" si="15"/>
        <v>40.5</v>
      </c>
      <c r="AV32" s="60">
        <f t="shared" si="16"/>
        <v>40.5</v>
      </c>
      <c r="AW32" s="20">
        <v>40.5</v>
      </c>
      <c r="AX32" s="20">
        <f t="shared" si="17"/>
        <v>100</v>
      </c>
      <c r="AY32" s="20">
        <f t="shared" si="18"/>
        <v>100</v>
      </c>
      <c r="AZ32" s="20">
        <f t="shared" si="19"/>
        <v>0</v>
      </c>
      <c r="BA32" s="27">
        <f t="shared" si="20"/>
        <v>0</v>
      </c>
      <c r="BB32" s="20"/>
      <c r="BC32" s="20">
        <f t="shared" si="21"/>
        <v>0</v>
      </c>
      <c r="BD32" s="20">
        <f t="shared" si="22"/>
        <v>0</v>
      </c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</row>
    <row r="33" spans="1:162" ht="24.75" customHeight="1">
      <c r="A33" s="67"/>
      <c r="B33" s="20" t="s">
        <v>16</v>
      </c>
      <c r="C33" s="20">
        <f t="shared" si="23"/>
        <v>26.4</v>
      </c>
      <c r="D33" s="27">
        <f t="shared" si="1"/>
        <v>0</v>
      </c>
      <c r="E33" s="20">
        <f t="shared" si="2"/>
        <v>26.4</v>
      </c>
      <c r="F33" s="27">
        <f t="shared" si="3"/>
        <v>0</v>
      </c>
      <c r="G33" s="20">
        <f t="shared" si="4"/>
        <v>26.4</v>
      </c>
      <c r="H33" s="20">
        <v>26.4</v>
      </c>
      <c r="I33" s="20"/>
      <c r="J33" s="20"/>
      <c r="K33" s="20">
        <f t="shared" si="0"/>
        <v>0</v>
      </c>
      <c r="L33" s="20"/>
      <c r="M33" s="20"/>
      <c r="N33" s="20"/>
      <c r="O33" s="20"/>
      <c r="P33" s="20">
        <f t="shared" si="5"/>
        <v>0</v>
      </c>
      <c r="Q33" s="20"/>
      <c r="R33" s="20">
        <f t="shared" si="5"/>
        <v>0</v>
      </c>
      <c r="S33" s="20"/>
      <c r="T33" s="20"/>
      <c r="U33" s="20">
        <f t="shared" si="6"/>
        <v>0</v>
      </c>
      <c r="V33" s="20"/>
      <c r="W33" s="20">
        <f t="shared" si="6"/>
        <v>0</v>
      </c>
      <c r="X33" s="20">
        <f t="shared" si="24"/>
        <v>0</v>
      </c>
      <c r="Y33" s="27">
        <f t="shared" si="7"/>
        <v>0</v>
      </c>
      <c r="Z33" s="20">
        <f t="shared" si="8"/>
        <v>0</v>
      </c>
      <c r="AA33" s="27">
        <f t="shared" si="9"/>
        <v>0</v>
      </c>
      <c r="AB33" s="20">
        <f t="shared" si="10"/>
        <v>0</v>
      </c>
      <c r="AC33" s="20"/>
      <c r="AD33" s="20"/>
      <c r="AE33" s="20"/>
      <c r="AF33" s="20">
        <f t="shared" si="11"/>
        <v>0</v>
      </c>
      <c r="AG33" s="20"/>
      <c r="AH33" s="20">
        <f t="shared" si="12"/>
        <v>0</v>
      </c>
      <c r="AI33" s="20"/>
      <c r="AJ33" s="20"/>
      <c r="AK33" s="20">
        <f t="shared" si="13"/>
        <v>0</v>
      </c>
      <c r="AL33" s="20"/>
      <c r="AM33" s="20">
        <f t="shared" si="13"/>
        <v>0</v>
      </c>
      <c r="AN33" s="20"/>
      <c r="AO33" s="20"/>
      <c r="AP33" s="20">
        <f t="shared" si="14"/>
        <v>0</v>
      </c>
      <c r="AQ33" s="20"/>
      <c r="AR33" s="20">
        <f t="shared" si="14"/>
        <v>0</v>
      </c>
      <c r="AS33" s="16"/>
      <c r="AT33" s="16"/>
      <c r="AU33" s="20">
        <f t="shared" si="15"/>
        <v>26.4</v>
      </c>
      <c r="AV33" s="60">
        <f t="shared" si="16"/>
        <v>26.4</v>
      </c>
      <c r="AW33" s="20">
        <v>26.3</v>
      </c>
      <c r="AX33" s="20">
        <f t="shared" si="17"/>
        <v>99.62121212121214</v>
      </c>
      <c r="AY33" s="20">
        <f t="shared" si="18"/>
        <v>99.62121212121214</v>
      </c>
      <c r="AZ33" s="20">
        <f t="shared" si="19"/>
        <v>0</v>
      </c>
      <c r="BA33" s="27">
        <f t="shared" si="20"/>
        <v>0</v>
      </c>
      <c r="BB33" s="20"/>
      <c r="BC33" s="20">
        <f t="shared" si="21"/>
        <v>0</v>
      </c>
      <c r="BD33" s="20">
        <f t="shared" si="22"/>
        <v>0</v>
      </c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</row>
    <row r="34" spans="1:162" ht="24.75" customHeight="1">
      <c r="A34" s="67"/>
      <c r="B34" s="20" t="s">
        <v>19</v>
      </c>
      <c r="C34" s="20">
        <f t="shared" si="23"/>
        <v>7.5</v>
      </c>
      <c r="D34" s="27">
        <f t="shared" si="1"/>
        <v>0</v>
      </c>
      <c r="E34" s="20">
        <f t="shared" si="2"/>
        <v>7.5</v>
      </c>
      <c r="F34" s="27">
        <f t="shared" si="3"/>
        <v>0</v>
      </c>
      <c r="G34" s="20">
        <f t="shared" si="4"/>
        <v>7.5</v>
      </c>
      <c r="H34" s="20">
        <v>7.5</v>
      </c>
      <c r="I34" s="20">
        <v>0</v>
      </c>
      <c r="J34" s="20"/>
      <c r="K34" s="20">
        <f t="shared" si="0"/>
        <v>0</v>
      </c>
      <c r="L34" s="20"/>
      <c r="M34" s="20"/>
      <c r="N34" s="20">
        <v>0</v>
      </c>
      <c r="O34" s="20"/>
      <c r="P34" s="20">
        <f t="shared" si="5"/>
        <v>0</v>
      </c>
      <c r="Q34" s="20"/>
      <c r="R34" s="20">
        <f t="shared" si="5"/>
        <v>0</v>
      </c>
      <c r="S34" s="20">
        <v>0</v>
      </c>
      <c r="T34" s="20"/>
      <c r="U34" s="20">
        <f t="shared" si="6"/>
        <v>0</v>
      </c>
      <c r="V34" s="20"/>
      <c r="W34" s="20">
        <f t="shared" si="6"/>
        <v>0</v>
      </c>
      <c r="X34" s="20">
        <f t="shared" si="24"/>
        <v>0</v>
      </c>
      <c r="Y34" s="27">
        <f t="shared" si="7"/>
        <v>0</v>
      </c>
      <c r="Z34" s="20">
        <f t="shared" si="8"/>
        <v>0</v>
      </c>
      <c r="AA34" s="27">
        <f t="shared" si="9"/>
        <v>0</v>
      </c>
      <c r="AB34" s="20">
        <f t="shared" si="10"/>
        <v>0</v>
      </c>
      <c r="AC34" s="20">
        <v>0</v>
      </c>
      <c r="AD34" s="20">
        <v>0</v>
      </c>
      <c r="AE34" s="20"/>
      <c r="AF34" s="20">
        <f t="shared" si="11"/>
        <v>0</v>
      </c>
      <c r="AG34" s="20"/>
      <c r="AH34" s="20">
        <f t="shared" si="12"/>
        <v>0</v>
      </c>
      <c r="AI34" s="20">
        <v>0</v>
      </c>
      <c r="AJ34" s="20"/>
      <c r="AK34" s="20">
        <f t="shared" si="13"/>
        <v>0</v>
      </c>
      <c r="AL34" s="20"/>
      <c r="AM34" s="20">
        <f t="shared" si="13"/>
        <v>0</v>
      </c>
      <c r="AN34" s="20">
        <v>0</v>
      </c>
      <c r="AO34" s="20"/>
      <c r="AP34" s="20">
        <f t="shared" si="14"/>
        <v>0</v>
      </c>
      <c r="AQ34" s="20"/>
      <c r="AR34" s="20">
        <f t="shared" si="14"/>
        <v>0</v>
      </c>
      <c r="AS34" s="16"/>
      <c r="AT34" s="16"/>
      <c r="AU34" s="20">
        <f t="shared" si="15"/>
        <v>7.5</v>
      </c>
      <c r="AV34" s="60">
        <f t="shared" si="16"/>
        <v>7.5</v>
      </c>
      <c r="AW34" s="20">
        <v>7.2</v>
      </c>
      <c r="AX34" s="20">
        <f t="shared" si="17"/>
        <v>96.00000000000001</v>
      </c>
      <c r="AY34" s="20">
        <f t="shared" si="18"/>
        <v>96.00000000000001</v>
      </c>
      <c r="AZ34" s="20">
        <f t="shared" si="19"/>
        <v>0</v>
      </c>
      <c r="BA34" s="27">
        <f t="shared" si="20"/>
        <v>0</v>
      </c>
      <c r="BB34" s="20"/>
      <c r="BC34" s="20">
        <f t="shared" si="21"/>
        <v>0</v>
      </c>
      <c r="BD34" s="20">
        <f t="shared" si="22"/>
        <v>0</v>
      </c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</row>
    <row r="35" spans="1:162" ht="43.5" customHeight="1">
      <c r="A35" s="41"/>
      <c r="B35" s="22" t="s">
        <v>21</v>
      </c>
      <c r="C35" s="20">
        <f t="shared" si="23"/>
        <v>2.3</v>
      </c>
      <c r="D35" s="27">
        <f t="shared" si="1"/>
        <v>0</v>
      </c>
      <c r="E35" s="20">
        <f t="shared" si="2"/>
        <v>2.3</v>
      </c>
      <c r="F35" s="27">
        <f t="shared" si="3"/>
        <v>0</v>
      </c>
      <c r="G35" s="20">
        <f t="shared" si="4"/>
        <v>2.3</v>
      </c>
      <c r="H35" s="20">
        <v>2.3</v>
      </c>
      <c r="I35" s="20"/>
      <c r="J35" s="20"/>
      <c r="K35" s="20">
        <f t="shared" si="0"/>
        <v>0</v>
      </c>
      <c r="L35" s="20"/>
      <c r="M35" s="20"/>
      <c r="N35" s="20"/>
      <c r="O35" s="20"/>
      <c r="P35" s="20">
        <f t="shared" si="5"/>
        <v>0</v>
      </c>
      <c r="Q35" s="20"/>
      <c r="R35" s="20">
        <f t="shared" si="5"/>
        <v>0</v>
      </c>
      <c r="S35" s="20"/>
      <c r="T35" s="20"/>
      <c r="U35" s="20">
        <f t="shared" si="6"/>
        <v>0</v>
      </c>
      <c r="V35" s="20"/>
      <c r="W35" s="20">
        <f t="shared" si="6"/>
        <v>0</v>
      </c>
      <c r="X35" s="20">
        <f t="shared" si="24"/>
        <v>0</v>
      </c>
      <c r="Y35" s="27">
        <f t="shared" si="7"/>
        <v>0</v>
      </c>
      <c r="Z35" s="20">
        <f t="shared" si="8"/>
        <v>0</v>
      </c>
      <c r="AA35" s="27">
        <f t="shared" si="9"/>
        <v>0</v>
      </c>
      <c r="AB35" s="20">
        <f t="shared" si="10"/>
        <v>0</v>
      </c>
      <c r="AC35" s="20"/>
      <c r="AD35" s="20"/>
      <c r="AE35" s="20"/>
      <c r="AF35" s="20">
        <f t="shared" si="11"/>
        <v>0</v>
      </c>
      <c r="AG35" s="20"/>
      <c r="AH35" s="20">
        <f t="shared" si="12"/>
        <v>0</v>
      </c>
      <c r="AI35" s="20"/>
      <c r="AJ35" s="20"/>
      <c r="AK35" s="20">
        <f t="shared" si="13"/>
        <v>0</v>
      </c>
      <c r="AL35" s="20"/>
      <c r="AM35" s="20">
        <f t="shared" si="13"/>
        <v>0</v>
      </c>
      <c r="AN35" s="20"/>
      <c r="AO35" s="20"/>
      <c r="AP35" s="20">
        <f t="shared" si="14"/>
        <v>0</v>
      </c>
      <c r="AQ35" s="20"/>
      <c r="AR35" s="20">
        <f t="shared" si="14"/>
        <v>0</v>
      </c>
      <c r="AS35" s="16"/>
      <c r="AT35" s="16"/>
      <c r="AU35" s="20">
        <f t="shared" si="15"/>
        <v>2.3</v>
      </c>
      <c r="AV35" s="60">
        <f t="shared" si="16"/>
        <v>2.3</v>
      </c>
      <c r="AW35" s="20">
        <v>2.2</v>
      </c>
      <c r="AX35" s="20">
        <f t="shared" si="17"/>
        <v>95.6521739130435</v>
      </c>
      <c r="AY35" s="20">
        <f t="shared" si="18"/>
        <v>95.6521739130435</v>
      </c>
      <c r="AZ35" s="20">
        <f t="shared" si="19"/>
        <v>0</v>
      </c>
      <c r="BA35" s="27">
        <f t="shared" si="20"/>
        <v>0</v>
      </c>
      <c r="BB35" s="20"/>
      <c r="BC35" s="20">
        <f t="shared" si="21"/>
        <v>0</v>
      </c>
      <c r="BD35" s="20">
        <f t="shared" si="22"/>
        <v>0</v>
      </c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</row>
    <row r="36" spans="1:162" ht="80.25" customHeight="1">
      <c r="A36" s="40">
        <v>4</v>
      </c>
      <c r="B36" s="26" t="s">
        <v>23</v>
      </c>
      <c r="C36" s="61">
        <f t="shared" si="23"/>
        <v>132.10000000000002</v>
      </c>
      <c r="D36" s="27">
        <f t="shared" si="1"/>
        <v>0</v>
      </c>
      <c r="E36" s="61">
        <f t="shared" si="2"/>
        <v>132.10000000000002</v>
      </c>
      <c r="F36" s="27">
        <f t="shared" si="3"/>
        <v>0</v>
      </c>
      <c r="G36" s="61">
        <f t="shared" si="4"/>
        <v>132.10000000000002</v>
      </c>
      <c r="H36" s="61">
        <f>H37</f>
        <v>132.10000000000002</v>
      </c>
      <c r="I36" s="61">
        <f>I37</f>
        <v>0</v>
      </c>
      <c r="J36" s="61">
        <f>J37</f>
        <v>0</v>
      </c>
      <c r="K36" s="61">
        <f t="shared" si="0"/>
        <v>0</v>
      </c>
      <c r="L36" s="61">
        <f>L37</f>
        <v>0</v>
      </c>
      <c r="M36" s="61"/>
      <c r="N36" s="61">
        <f>N37</f>
        <v>0</v>
      </c>
      <c r="O36" s="61">
        <f>O37</f>
        <v>0</v>
      </c>
      <c r="P36" s="61">
        <f t="shared" si="5"/>
        <v>0</v>
      </c>
      <c r="Q36" s="61">
        <f>Q37</f>
        <v>0</v>
      </c>
      <c r="R36" s="61">
        <f t="shared" si="5"/>
        <v>0</v>
      </c>
      <c r="S36" s="61">
        <f>S37</f>
        <v>0</v>
      </c>
      <c r="T36" s="61">
        <f>T37</f>
        <v>0</v>
      </c>
      <c r="U36" s="61">
        <f t="shared" si="6"/>
        <v>0</v>
      </c>
      <c r="V36" s="61">
        <f>V37</f>
        <v>0</v>
      </c>
      <c r="W36" s="61">
        <f t="shared" si="6"/>
        <v>0</v>
      </c>
      <c r="X36" s="61">
        <f t="shared" si="24"/>
        <v>0</v>
      </c>
      <c r="Y36" s="27">
        <f t="shared" si="7"/>
        <v>0</v>
      </c>
      <c r="Z36" s="61">
        <f t="shared" si="8"/>
        <v>0</v>
      </c>
      <c r="AA36" s="27">
        <f t="shared" si="9"/>
        <v>0</v>
      </c>
      <c r="AB36" s="61">
        <f t="shared" si="10"/>
        <v>0</v>
      </c>
      <c r="AC36" s="61">
        <f>AC37</f>
        <v>0</v>
      </c>
      <c r="AD36" s="61">
        <f>AD37</f>
        <v>0</v>
      </c>
      <c r="AE36" s="61">
        <f>AE37</f>
        <v>0</v>
      </c>
      <c r="AF36" s="61">
        <f t="shared" si="11"/>
        <v>0</v>
      </c>
      <c r="AG36" s="61">
        <f>AG37</f>
        <v>0</v>
      </c>
      <c r="AH36" s="61">
        <f t="shared" si="12"/>
        <v>0</v>
      </c>
      <c r="AI36" s="61">
        <f>AI37</f>
        <v>0</v>
      </c>
      <c r="AJ36" s="61">
        <f>AJ37</f>
        <v>0</v>
      </c>
      <c r="AK36" s="61">
        <f t="shared" si="13"/>
        <v>0</v>
      </c>
      <c r="AL36" s="61">
        <f>AL37</f>
        <v>0</v>
      </c>
      <c r="AM36" s="61">
        <f t="shared" si="13"/>
        <v>0</v>
      </c>
      <c r="AN36" s="61">
        <f>AN37</f>
        <v>0</v>
      </c>
      <c r="AO36" s="61">
        <f>AO37</f>
        <v>0</v>
      </c>
      <c r="AP36" s="61">
        <f t="shared" si="14"/>
        <v>0</v>
      </c>
      <c r="AQ36" s="61">
        <f>AQ37</f>
        <v>0</v>
      </c>
      <c r="AR36" s="61">
        <f t="shared" si="14"/>
        <v>0</v>
      </c>
      <c r="AS36" s="16"/>
      <c r="AT36" s="16"/>
      <c r="AU36" s="61">
        <f t="shared" si="15"/>
        <v>132.10000000000002</v>
      </c>
      <c r="AV36" s="27">
        <f t="shared" si="16"/>
        <v>132.10000000000002</v>
      </c>
      <c r="AW36" s="61">
        <f>AW37</f>
        <v>131.5</v>
      </c>
      <c r="AX36" s="61">
        <f t="shared" si="17"/>
        <v>99.5457986373959</v>
      </c>
      <c r="AY36" s="61">
        <f t="shared" si="18"/>
        <v>99.5457986373959</v>
      </c>
      <c r="AZ36" s="61">
        <f t="shared" si="19"/>
        <v>0</v>
      </c>
      <c r="BA36" s="27">
        <f t="shared" si="20"/>
        <v>0</v>
      </c>
      <c r="BB36" s="61">
        <f>BB37</f>
        <v>0</v>
      </c>
      <c r="BC36" s="61">
        <f t="shared" si="21"/>
        <v>0</v>
      </c>
      <c r="BD36" s="61">
        <f t="shared" si="22"/>
        <v>0</v>
      </c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</row>
    <row r="37" spans="1:162" ht="24.75" customHeight="1">
      <c r="A37" s="67"/>
      <c r="B37" s="22" t="s">
        <v>11</v>
      </c>
      <c r="C37" s="20">
        <f t="shared" si="23"/>
        <v>132.10000000000002</v>
      </c>
      <c r="D37" s="20">
        <f t="shared" si="1"/>
        <v>0</v>
      </c>
      <c r="E37" s="20">
        <f t="shared" si="2"/>
        <v>132.10000000000002</v>
      </c>
      <c r="F37" s="20">
        <f t="shared" si="3"/>
        <v>0</v>
      </c>
      <c r="G37" s="20">
        <f t="shared" si="4"/>
        <v>132.10000000000002</v>
      </c>
      <c r="H37" s="20">
        <f>H39+H44</f>
        <v>132.10000000000002</v>
      </c>
      <c r="I37" s="20">
        <f>I39+I44</f>
        <v>0</v>
      </c>
      <c r="J37" s="20">
        <f>J39+J44</f>
        <v>0</v>
      </c>
      <c r="K37" s="20">
        <f t="shared" si="0"/>
        <v>0</v>
      </c>
      <c r="L37" s="20">
        <f>L39+L44</f>
        <v>0</v>
      </c>
      <c r="M37" s="20"/>
      <c r="N37" s="20">
        <f>N39+N44</f>
        <v>0</v>
      </c>
      <c r="O37" s="20">
        <f>O39+O44</f>
        <v>0</v>
      </c>
      <c r="P37" s="20">
        <f t="shared" si="5"/>
        <v>0</v>
      </c>
      <c r="Q37" s="20">
        <f>Q39+Q44</f>
        <v>0</v>
      </c>
      <c r="R37" s="20">
        <f t="shared" si="5"/>
        <v>0</v>
      </c>
      <c r="S37" s="20">
        <f>S39+S44</f>
        <v>0</v>
      </c>
      <c r="T37" s="20">
        <f>T39+T44</f>
        <v>0</v>
      </c>
      <c r="U37" s="20">
        <f t="shared" si="6"/>
        <v>0</v>
      </c>
      <c r="V37" s="20">
        <f>V39+V44</f>
        <v>0</v>
      </c>
      <c r="W37" s="20">
        <f t="shared" si="6"/>
        <v>0</v>
      </c>
      <c r="X37" s="20">
        <f t="shared" si="24"/>
        <v>0</v>
      </c>
      <c r="Y37" s="20">
        <f t="shared" si="7"/>
        <v>0</v>
      </c>
      <c r="Z37" s="20">
        <f t="shared" si="8"/>
        <v>0</v>
      </c>
      <c r="AA37" s="20">
        <f t="shared" si="9"/>
        <v>0</v>
      </c>
      <c r="AB37" s="20">
        <f t="shared" si="10"/>
        <v>0</v>
      </c>
      <c r="AC37" s="20">
        <f>AC39+AC44</f>
        <v>0</v>
      </c>
      <c r="AD37" s="20">
        <f>AD39+AD44</f>
        <v>0</v>
      </c>
      <c r="AE37" s="20">
        <f>AE39+AE44</f>
        <v>0</v>
      </c>
      <c r="AF37" s="20">
        <f t="shared" si="11"/>
        <v>0</v>
      </c>
      <c r="AG37" s="20">
        <f>AG39+AG44</f>
        <v>0</v>
      </c>
      <c r="AH37" s="20">
        <f t="shared" si="12"/>
        <v>0</v>
      </c>
      <c r="AI37" s="20">
        <f>AI39+AI44</f>
        <v>0</v>
      </c>
      <c r="AJ37" s="20">
        <f>AJ39+AJ44</f>
        <v>0</v>
      </c>
      <c r="AK37" s="20">
        <f t="shared" si="13"/>
        <v>0</v>
      </c>
      <c r="AL37" s="20">
        <f>AL39+AL44</f>
        <v>0</v>
      </c>
      <c r="AM37" s="20">
        <f t="shared" si="13"/>
        <v>0</v>
      </c>
      <c r="AN37" s="20">
        <f>AN39+AN44</f>
        <v>0</v>
      </c>
      <c r="AO37" s="20">
        <f>AO39+AO44</f>
        <v>0</v>
      </c>
      <c r="AP37" s="20">
        <f t="shared" si="14"/>
        <v>0</v>
      </c>
      <c r="AQ37" s="20">
        <f>AQ39+AQ44</f>
        <v>0</v>
      </c>
      <c r="AR37" s="20">
        <f t="shared" si="14"/>
        <v>0</v>
      </c>
      <c r="AS37" s="16"/>
      <c r="AT37" s="16"/>
      <c r="AU37" s="20">
        <f t="shared" si="15"/>
        <v>132.10000000000002</v>
      </c>
      <c r="AV37" s="20">
        <f t="shared" si="16"/>
        <v>132.10000000000002</v>
      </c>
      <c r="AW37" s="20">
        <f>AW39+AW44</f>
        <v>131.5</v>
      </c>
      <c r="AX37" s="20">
        <f t="shared" si="17"/>
        <v>99.5457986373959</v>
      </c>
      <c r="AY37" s="20">
        <f t="shared" si="18"/>
        <v>99.5457986373959</v>
      </c>
      <c r="AZ37" s="20">
        <f t="shared" si="19"/>
        <v>0</v>
      </c>
      <c r="BA37" s="20">
        <f t="shared" si="20"/>
        <v>0</v>
      </c>
      <c r="BB37" s="20">
        <f>BB39+BB44</f>
        <v>0</v>
      </c>
      <c r="BC37" s="20">
        <f t="shared" si="21"/>
        <v>0</v>
      </c>
      <c r="BD37" s="20">
        <f t="shared" si="22"/>
        <v>0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</row>
    <row r="38" spans="1:162" ht="19.5" customHeight="1">
      <c r="A38" s="67"/>
      <c r="B38" s="20" t="s">
        <v>12</v>
      </c>
      <c r="C38" s="20">
        <f t="shared" si="23"/>
        <v>0</v>
      </c>
      <c r="D38" s="27">
        <f t="shared" si="1"/>
        <v>0</v>
      </c>
      <c r="E38" s="20">
        <f t="shared" si="2"/>
        <v>0</v>
      </c>
      <c r="F38" s="27">
        <f t="shared" si="3"/>
        <v>0</v>
      </c>
      <c r="G38" s="20">
        <f t="shared" si="4"/>
        <v>0</v>
      </c>
      <c r="H38" s="20"/>
      <c r="I38" s="20"/>
      <c r="J38" s="20"/>
      <c r="K38" s="20">
        <f t="shared" si="0"/>
        <v>0</v>
      </c>
      <c r="L38" s="20"/>
      <c r="M38" s="20"/>
      <c r="N38" s="20"/>
      <c r="O38" s="20"/>
      <c r="P38" s="20">
        <f t="shared" si="5"/>
        <v>0</v>
      </c>
      <c r="Q38" s="20"/>
      <c r="R38" s="20">
        <f t="shared" si="5"/>
        <v>0</v>
      </c>
      <c r="S38" s="20"/>
      <c r="T38" s="20"/>
      <c r="U38" s="20">
        <f t="shared" si="6"/>
        <v>0</v>
      </c>
      <c r="V38" s="20"/>
      <c r="W38" s="20">
        <f t="shared" si="6"/>
        <v>0</v>
      </c>
      <c r="X38" s="20">
        <f t="shared" si="24"/>
        <v>0</v>
      </c>
      <c r="Y38" s="27">
        <f t="shared" si="7"/>
        <v>0</v>
      </c>
      <c r="Z38" s="20">
        <f t="shared" si="8"/>
        <v>0</v>
      </c>
      <c r="AA38" s="27">
        <f t="shared" si="9"/>
        <v>0</v>
      </c>
      <c r="AB38" s="20">
        <f t="shared" si="10"/>
        <v>0</v>
      </c>
      <c r="AC38" s="20"/>
      <c r="AD38" s="20"/>
      <c r="AE38" s="20"/>
      <c r="AF38" s="20">
        <f t="shared" si="11"/>
        <v>0</v>
      </c>
      <c r="AG38" s="20"/>
      <c r="AH38" s="20">
        <f t="shared" si="12"/>
        <v>0</v>
      </c>
      <c r="AI38" s="20"/>
      <c r="AJ38" s="20"/>
      <c r="AK38" s="20">
        <f t="shared" si="13"/>
        <v>0</v>
      </c>
      <c r="AL38" s="20"/>
      <c r="AM38" s="20">
        <f t="shared" si="13"/>
        <v>0</v>
      </c>
      <c r="AN38" s="20"/>
      <c r="AO38" s="20"/>
      <c r="AP38" s="20">
        <f t="shared" si="14"/>
        <v>0</v>
      </c>
      <c r="AQ38" s="20"/>
      <c r="AR38" s="20">
        <f t="shared" si="14"/>
        <v>0</v>
      </c>
      <c r="AS38" s="16"/>
      <c r="AT38" s="16"/>
      <c r="AU38" s="20">
        <f t="shared" si="15"/>
        <v>0</v>
      </c>
      <c r="AV38" s="60">
        <f t="shared" si="16"/>
        <v>0</v>
      </c>
      <c r="AW38" s="20"/>
      <c r="AX38" s="20">
        <f t="shared" si="17"/>
        <v>0</v>
      </c>
      <c r="AY38" s="20">
        <f t="shared" si="18"/>
        <v>0</v>
      </c>
      <c r="AZ38" s="20">
        <f t="shared" si="19"/>
        <v>0</v>
      </c>
      <c r="BA38" s="27">
        <f t="shared" si="20"/>
        <v>0</v>
      </c>
      <c r="BB38" s="20"/>
      <c r="BC38" s="20">
        <f t="shared" si="21"/>
        <v>0</v>
      </c>
      <c r="BD38" s="20">
        <f t="shared" si="22"/>
        <v>0</v>
      </c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</row>
    <row r="39" spans="1:162" ht="24.75" customHeight="1">
      <c r="A39" s="67"/>
      <c r="B39" s="20" t="s">
        <v>13</v>
      </c>
      <c r="C39" s="20">
        <f t="shared" si="23"/>
        <v>127.60000000000001</v>
      </c>
      <c r="D39" s="27">
        <f t="shared" si="1"/>
        <v>0</v>
      </c>
      <c r="E39" s="20">
        <f t="shared" si="2"/>
        <v>127.60000000000001</v>
      </c>
      <c r="F39" s="27">
        <f t="shared" si="3"/>
        <v>0</v>
      </c>
      <c r="G39" s="20">
        <f t="shared" si="4"/>
        <v>127.60000000000001</v>
      </c>
      <c r="H39" s="20">
        <f>H40+H41+H42+H43</f>
        <v>127.60000000000001</v>
      </c>
      <c r="I39" s="20">
        <f>I40+I41+I42+I43</f>
        <v>0</v>
      </c>
      <c r="J39" s="20">
        <f>J40+J41+J42+J43</f>
        <v>0</v>
      </c>
      <c r="K39" s="20">
        <f t="shared" si="0"/>
        <v>0</v>
      </c>
      <c r="L39" s="20">
        <f>L40+L41+L42+L43</f>
        <v>0</v>
      </c>
      <c r="M39" s="20"/>
      <c r="N39" s="20">
        <f>N40+N41+N42+N43</f>
        <v>0</v>
      </c>
      <c r="O39" s="20">
        <f>O40+O41+O42+O43</f>
        <v>0</v>
      </c>
      <c r="P39" s="20">
        <f t="shared" si="5"/>
        <v>0</v>
      </c>
      <c r="Q39" s="20">
        <f>Q40+Q41+Q42+Q43</f>
        <v>0</v>
      </c>
      <c r="R39" s="20">
        <f t="shared" si="5"/>
        <v>0</v>
      </c>
      <c r="S39" s="20">
        <f>S40+S41+S42+S43</f>
        <v>0</v>
      </c>
      <c r="T39" s="20">
        <f>T40+T41+T42+T43</f>
        <v>0</v>
      </c>
      <c r="U39" s="20">
        <f t="shared" si="6"/>
        <v>0</v>
      </c>
      <c r="V39" s="20">
        <f>V40+V41+V42+V43</f>
        <v>0</v>
      </c>
      <c r="W39" s="20">
        <f t="shared" si="6"/>
        <v>0</v>
      </c>
      <c r="X39" s="20">
        <f t="shared" si="24"/>
        <v>0</v>
      </c>
      <c r="Y39" s="27">
        <f t="shared" si="7"/>
        <v>0</v>
      </c>
      <c r="Z39" s="20">
        <f t="shared" si="8"/>
        <v>0</v>
      </c>
      <c r="AA39" s="27">
        <f t="shared" si="9"/>
        <v>0</v>
      </c>
      <c r="AB39" s="20">
        <f t="shared" si="10"/>
        <v>0</v>
      </c>
      <c r="AC39" s="20">
        <f>AC40+AC41+AC42+AC43</f>
        <v>0</v>
      </c>
      <c r="AD39" s="20">
        <f>AD40+AD41+AD42+AD43</f>
        <v>0</v>
      </c>
      <c r="AE39" s="20">
        <f>AE40+AE41+AE42+AE43</f>
        <v>0</v>
      </c>
      <c r="AF39" s="20">
        <f t="shared" si="11"/>
        <v>0</v>
      </c>
      <c r="AG39" s="20">
        <f>AG40+AG41+AG42+AG43</f>
        <v>0</v>
      </c>
      <c r="AH39" s="20">
        <f t="shared" si="12"/>
        <v>0</v>
      </c>
      <c r="AI39" s="20">
        <f>AI40+AI41+AI42+AI43</f>
        <v>0</v>
      </c>
      <c r="AJ39" s="20">
        <f>AJ40+AJ41+AJ42+AJ43</f>
        <v>0</v>
      </c>
      <c r="AK39" s="20">
        <f t="shared" si="13"/>
        <v>0</v>
      </c>
      <c r="AL39" s="20">
        <f>AL40+AL41+AL42+AL43</f>
        <v>0</v>
      </c>
      <c r="AM39" s="20">
        <f t="shared" si="13"/>
        <v>0</v>
      </c>
      <c r="AN39" s="20">
        <f>AN40+AN41+AN42+AN43</f>
        <v>0</v>
      </c>
      <c r="AO39" s="20">
        <f>AO40+AO41+AO42+AO43</f>
        <v>0</v>
      </c>
      <c r="AP39" s="20">
        <f t="shared" si="14"/>
        <v>0</v>
      </c>
      <c r="AQ39" s="20">
        <f>AQ40+AQ41+AQ42+AQ43</f>
        <v>0</v>
      </c>
      <c r="AR39" s="20">
        <f t="shared" si="14"/>
        <v>0</v>
      </c>
      <c r="AS39" s="16"/>
      <c r="AT39" s="16"/>
      <c r="AU39" s="20">
        <f t="shared" si="15"/>
        <v>127.60000000000001</v>
      </c>
      <c r="AV39" s="60">
        <f t="shared" si="16"/>
        <v>127.60000000000001</v>
      </c>
      <c r="AW39" s="20">
        <f>AW40+AW41+AW42+AW43</f>
        <v>127.19999999999999</v>
      </c>
      <c r="AX39" s="20">
        <f t="shared" si="17"/>
        <v>99.68652037617554</v>
      </c>
      <c r="AY39" s="20">
        <f t="shared" si="18"/>
        <v>99.68652037617554</v>
      </c>
      <c r="AZ39" s="20">
        <f t="shared" si="19"/>
        <v>0</v>
      </c>
      <c r="BA39" s="27">
        <f t="shared" si="20"/>
        <v>0</v>
      </c>
      <c r="BB39" s="20">
        <f>BB40+BB41+BB42+BB43</f>
        <v>0</v>
      </c>
      <c r="BC39" s="20">
        <f t="shared" si="21"/>
        <v>0</v>
      </c>
      <c r="BD39" s="20">
        <f t="shared" si="22"/>
        <v>0</v>
      </c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</row>
    <row r="40" spans="1:162" ht="24.75" customHeight="1">
      <c r="A40" s="67"/>
      <c r="B40" s="20" t="s">
        <v>14</v>
      </c>
      <c r="C40" s="20">
        <f aca="true" t="shared" si="25" ref="C40:C56">H40+I40+N40+S40</f>
        <v>8.7</v>
      </c>
      <c r="D40" s="27">
        <f t="shared" si="1"/>
        <v>0</v>
      </c>
      <c r="E40" s="20">
        <f t="shared" si="2"/>
        <v>8.7</v>
      </c>
      <c r="F40" s="27">
        <f t="shared" si="3"/>
        <v>0</v>
      </c>
      <c r="G40" s="20">
        <f t="shared" si="4"/>
        <v>8.7</v>
      </c>
      <c r="H40" s="20">
        <v>8.7</v>
      </c>
      <c r="I40" s="20"/>
      <c r="J40" s="20"/>
      <c r="K40" s="20">
        <f t="shared" si="0"/>
        <v>0</v>
      </c>
      <c r="L40" s="20"/>
      <c r="M40" s="20"/>
      <c r="N40" s="20"/>
      <c r="O40" s="20"/>
      <c r="P40" s="20">
        <f t="shared" si="5"/>
        <v>0</v>
      </c>
      <c r="Q40" s="20"/>
      <c r="R40" s="20">
        <f t="shared" si="5"/>
        <v>0</v>
      </c>
      <c r="S40" s="20"/>
      <c r="T40" s="20"/>
      <c r="U40" s="20">
        <f t="shared" si="6"/>
        <v>0</v>
      </c>
      <c r="V40" s="20"/>
      <c r="W40" s="20">
        <f t="shared" si="6"/>
        <v>0</v>
      </c>
      <c r="X40" s="20">
        <f aca="true" t="shared" si="26" ref="X40:X56">AC40+AD40+AI40+AN40</f>
        <v>0</v>
      </c>
      <c r="Y40" s="27">
        <f t="shared" si="7"/>
        <v>0</v>
      </c>
      <c r="Z40" s="20">
        <f t="shared" si="8"/>
        <v>0</v>
      </c>
      <c r="AA40" s="27">
        <f t="shared" si="9"/>
        <v>0</v>
      </c>
      <c r="AB40" s="20">
        <f t="shared" si="10"/>
        <v>0</v>
      </c>
      <c r="AC40" s="20"/>
      <c r="AD40" s="20"/>
      <c r="AE40" s="20"/>
      <c r="AF40" s="20">
        <f t="shared" si="11"/>
        <v>0</v>
      </c>
      <c r="AG40" s="20"/>
      <c r="AH40" s="20">
        <f t="shared" si="12"/>
        <v>0</v>
      </c>
      <c r="AI40" s="20"/>
      <c r="AJ40" s="20"/>
      <c r="AK40" s="20">
        <f t="shared" si="13"/>
        <v>0</v>
      </c>
      <c r="AL40" s="20"/>
      <c r="AM40" s="20">
        <f t="shared" si="13"/>
        <v>0</v>
      </c>
      <c r="AN40" s="20"/>
      <c r="AO40" s="20"/>
      <c r="AP40" s="20">
        <f t="shared" si="14"/>
        <v>0</v>
      </c>
      <c r="AQ40" s="20"/>
      <c r="AR40" s="20">
        <f t="shared" si="14"/>
        <v>0</v>
      </c>
      <c r="AS40" s="16"/>
      <c r="AT40" s="16"/>
      <c r="AU40" s="20">
        <f t="shared" si="15"/>
        <v>8.7</v>
      </c>
      <c r="AV40" s="60">
        <f t="shared" si="16"/>
        <v>8.7</v>
      </c>
      <c r="AW40" s="20">
        <v>8.5</v>
      </c>
      <c r="AX40" s="20">
        <f t="shared" si="17"/>
        <v>97.70114942528735</v>
      </c>
      <c r="AY40" s="20">
        <f t="shared" si="18"/>
        <v>97.70114942528735</v>
      </c>
      <c r="AZ40" s="20">
        <f t="shared" si="19"/>
        <v>0</v>
      </c>
      <c r="BA40" s="27">
        <f t="shared" si="20"/>
        <v>0</v>
      </c>
      <c r="BB40" s="20"/>
      <c r="BC40" s="20">
        <f t="shared" si="21"/>
        <v>0</v>
      </c>
      <c r="BD40" s="20">
        <f t="shared" si="22"/>
        <v>0</v>
      </c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</row>
    <row r="41" spans="1:162" ht="24.75" customHeight="1">
      <c r="A41" s="67"/>
      <c r="B41" s="20" t="s">
        <v>15</v>
      </c>
      <c r="C41" s="20">
        <f t="shared" si="25"/>
        <v>48.6</v>
      </c>
      <c r="D41" s="27">
        <f t="shared" si="1"/>
        <v>0</v>
      </c>
      <c r="E41" s="20">
        <f t="shared" si="2"/>
        <v>48.6</v>
      </c>
      <c r="F41" s="27">
        <f t="shared" si="3"/>
        <v>0</v>
      </c>
      <c r="G41" s="20">
        <f t="shared" si="4"/>
        <v>48.6</v>
      </c>
      <c r="H41" s="20">
        <v>48.6</v>
      </c>
      <c r="I41" s="20"/>
      <c r="J41" s="20"/>
      <c r="K41" s="20">
        <f t="shared" si="0"/>
        <v>0</v>
      </c>
      <c r="L41" s="20"/>
      <c r="M41" s="20"/>
      <c r="N41" s="20"/>
      <c r="O41" s="20"/>
      <c r="P41" s="20">
        <f t="shared" si="5"/>
        <v>0</v>
      </c>
      <c r="Q41" s="20"/>
      <c r="R41" s="20">
        <f t="shared" si="5"/>
        <v>0</v>
      </c>
      <c r="S41" s="20"/>
      <c r="T41" s="20"/>
      <c r="U41" s="20">
        <f t="shared" si="6"/>
        <v>0</v>
      </c>
      <c r="V41" s="20"/>
      <c r="W41" s="20">
        <f t="shared" si="6"/>
        <v>0</v>
      </c>
      <c r="X41" s="20">
        <f t="shared" si="26"/>
        <v>0</v>
      </c>
      <c r="Y41" s="27">
        <f t="shared" si="7"/>
        <v>0</v>
      </c>
      <c r="Z41" s="20">
        <f t="shared" si="8"/>
        <v>0</v>
      </c>
      <c r="AA41" s="27">
        <f t="shared" si="9"/>
        <v>0</v>
      </c>
      <c r="AB41" s="20">
        <f t="shared" si="10"/>
        <v>0</v>
      </c>
      <c r="AC41" s="20"/>
      <c r="AD41" s="20"/>
      <c r="AE41" s="20"/>
      <c r="AF41" s="20">
        <f t="shared" si="11"/>
        <v>0</v>
      </c>
      <c r="AG41" s="20"/>
      <c r="AH41" s="20">
        <f t="shared" si="12"/>
        <v>0</v>
      </c>
      <c r="AI41" s="20"/>
      <c r="AJ41" s="20"/>
      <c r="AK41" s="20">
        <f t="shared" si="13"/>
        <v>0</v>
      </c>
      <c r="AL41" s="20"/>
      <c r="AM41" s="20">
        <f t="shared" si="13"/>
        <v>0</v>
      </c>
      <c r="AN41" s="20"/>
      <c r="AO41" s="20"/>
      <c r="AP41" s="20">
        <f t="shared" si="14"/>
        <v>0</v>
      </c>
      <c r="AQ41" s="20"/>
      <c r="AR41" s="20">
        <f t="shared" si="14"/>
        <v>0</v>
      </c>
      <c r="AS41" s="16"/>
      <c r="AT41" s="16"/>
      <c r="AU41" s="20">
        <f t="shared" si="15"/>
        <v>48.6</v>
      </c>
      <c r="AV41" s="60">
        <f t="shared" si="16"/>
        <v>48.6</v>
      </c>
      <c r="AW41" s="20">
        <v>48.5</v>
      </c>
      <c r="AX41" s="20">
        <f t="shared" si="17"/>
        <v>99.79423868312757</v>
      </c>
      <c r="AY41" s="20">
        <f t="shared" si="18"/>
        <v>99.79423868312757</v>
      </c>
      <c r="AZ41" s="20">
        <f t="shared" si="19"/>
        <v>0</v>
      </c>
      <c r="BA41" s="27">
        <f t="shared" si="20"/>
        <v>0</v>
      </c>
      <c r="BB41" s="20"/>
      <c r="BC41" s="20">
        <f t="shared" si="21"/>
        <v>0</v>
      </c>
      <c r="BD41" s="20">
        <f t="shared" si="22"/>
        <v>0</v>
      </c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</row>
    <row r="42" spans="1:162" ht="24.75" customHeight="1">
      <c r="A42" s="67"/>
      <c r="B42" s="20" t="s">
        <v>16</v>
      </c>
      <c r="C42" s="20">
        <f t="shared" si="25"/>
        <v>25.6</v>
      </c>
      <c r="D42" s="27">
        <f t="shared" si="1"/>
        <v>0</v>
      </c>
      <c r="E42" s="20">
        <f t="shared" si="2"/>
        <v>25.6</v>
      </c>
      <c r="F42" s="27">
        <f t="shared" si="3"/>
        <v>0</v>
      </c>
      <c r="G42" s="20">
        <f t="shared" si="4"/>
        <v>25.6</v>
      </c>
      <c r="H42" s="20">
        <v>25.6</v>
      </c>
      <c r="I42" s="20"/>
      <c r="J42" s="20"/>
      <c r="K42" s="20">
        <f t="shared" si="0"/>
        <v>0</v>
      </c>
      <c r="L42" s="20"/>
      <c r="M42" s="20"/>
      <c r="N42" s="20"/>
      <c r="O42" s="20"/>
      <c r="P42" s="20">
        <f t="shared" si="5"/>
        <v>0</v>
      </c>
      <c r="Q42" s="20"/>
      <c r="R42" s="20">
        <f t="shared" si="5"/>
        <v>0</v>
      </c>
      <c r="S42" s="20"/>
      <c r="T42" s="20"/>
      <c r="U42" s="20">
        <f t="shared" si="6"/>
        <v>0</v>
      </c>
      <c r="V42" s="20"/>
      <c r="W42" s="20">
        <f t="shared" si="6"/>
        <v>0</v>
      </c>
      <c r="X42" s="20">
        <f t="shared" si="26"/>
        <v>0</v>
      </c>
      <c r="Y42" s="27">
        <f t="shared" si="7"/>
        <v>0</v>
      </c>
      <c r="Z42" s="20">
        <f t="shared" si="8"/>
        <v>0</v>
      </c>
      <c r="AA42" s="27">
        <f t="shared" si="9"/>
        <v>0</v>
      </c>
      <c r="AB42" s="20">
        <f t="shared" si="10"/>
        <v>0</v>
      </c>
      <c r="AC42" s="20"/>
      <c r="AD42" s="20"/>
      <c r="AE42" s="20"/>
      <c r="AF42" s="20">
        <f t="shared" si="11"/>
        <v>0</v>
      </c>
      <c r="AG42" s="20"/>
      <c r="AH42" s="20">
        <f t="shared" si="12"/>
        <v>0</v>
      </c>
      <c r="AI42" s="20"/>
      <c r="AJ42" s="20"/>
      <c r="AK42" s="20">
        <f t="shared" si="13"/>
        <v>0</v>
      </c>
      <c r="AL42" s="20"/>
      <c r="AM42" s="20">
        <f t="shared" si="13"/>
        <v>0</v>
      </c>
      <c r="AN42" s="20"/>
      <c r="AO42" s="20"/>
      <c r="AP42" s="20">
        <f t="shared" si="14"/>
        <v>0</v>
      </c>
      <c r="AQ42" s="20"/>
      <c r="AR42" s="20">
        <f t="shared" si="14"/>
        <v>0</v>
      </c>
      <c r="AS42" s="16"/>
      <c r="AT42" s="16"/>
      <c r="AU42" s="20">
        <f t="shared" si="15"/>
        <v>25.6</v>
      </c>
      <c r="AV42" s="60">
        <f t="shared" si="16"/>
        <v>25.6</v>
      </c>
      <c r="AW42" s="20">
        <v>25.6</v>
      </c>
      <c r="AX42" s="20">
        <f t="shared" si="17"/>
        <v>100</v>
      </c>
      <c r="AY42" s="20">
        <f t="shared" si="18"/>
        <v>100</v>
      </c>
      <c r="AZ42" s="20">
        <f t="shared" si="19"/>
        <v>0</v>
      </c>
      <c r="BA42" s="27">
        <f t="shared" si="20"/>
        <v>0</v>
      </c>
      <c r="BB42" s="20"/>
      <c r="BC42" s="20">
        <f t="shared" si="21"/>
        <v>0</v>
      </c>
      <c r="BD42" s="20">
        <f t="shared" si="22"/>
        <v>0</v>
      </c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</row>
    <row r="43" spans="1:162" ht="24.75" customHeight="1">
      <c r="A43" s="67"/>
      <c r="B43" s="20" t="s">
        <v>17</v>
      </c>
      <c r="C43" s="20">
        <f t="shared" si="25"/>
        <v>44.7</v>
      </c>
      <c r="D43" s="27">
        <f t="shared" si="1"/>
        <v>0</v>
      </c>
      <c r="E43" s="20">
        <f t="shared" si="2"/>
        <v>44.7</v>
      </c>
      <c r="F43" s="27">
        <f t="shared" si="3"/>
        <v>0</v>
      </c>
      <c r="G43" s="20">
        <f t="shared" si="4"/>
        <v>44.7</v>
      </c>
      <c r="H43" s="20">
        <v>44.7</v>
      </c>
      <c r="I43" s="20"/>
      <c r="J43" s="20"/>
      <c r="K43" s="20">
        <f t="shared" si="0"/>
        <v>0</v>
      </c>
      <c r="L43" s="20"/>
      <c r="M43" s="20"/>
      <c r="N43" s="20"/>
      <c r="O43" s="20"/>
      <c r="P43" s="20">
        <f t="shared" si="5"/>
        <v>0</v>
      </c>
      <c r="Q43" s="20"/>
      <c r="R43" s="20">
        <f t="shared" si="5"/>
        <v>0</v>
      </c>
      <c r="S43" s="20"/>
      <c r="T43" s="20"/>
      <c r="U43" s="20">
        <f t="shared" si="6"/>
        <v>0</v>
      </c>
      <c r="V43" s="20"/>
      <c r="W43" s="20">
        <f t="shared" si="6"/>
        <v>0</v>
      </c>
      <c r="X43" s="20">
        <f t="shared" si="26"/>
        <v>0</v>
      </c>
      <c r="Y43" s="27">
        <f t="shared" si="7"/>
        <v>0</v>
      </c>
      <c r="Z43" s="20">
        <f t="shared" si="8"/>
        <v>0</v>
      </c>
      <c r="AA43" s="27">
        <f t="shared" si="9"/>
        <v>0</v>
      </c>
      <c r="AB43" s="20">
        <f t="shared" si="10"/>
        <v>0</v>
      </c>
      <c r="AC43" s="20"/>
      <c r="AD43" s="20"/>
      <c r="AE43" s="20"/>
      <c r="AF43" s="20">
        <f t="shared" si="11"/>
        <v>0</v>
      </c>
      <c r="AG43" s="20"/>
      <c r="AH43" s="20">
        <f t="shared" si="12"/>
        <v>0</v>
      </c>
      <c r="AI43" s="20"/>
      <c r="AJ43" s="20"/>
      <c r="AK43" s="20">
        <f t="shared" si="13"/>
        <v>0</v>
      </c>
      <c r="AL43" s="20"/>
      <c r="AM43" s="20">
        <f t="shared" si="13"/>
        <v>0</v>
      </c>
      <c r="AN43" s="20"/>
      <c r="AO43" s="20"/>
      <c r="AP43" s="20">
        <f t="shared" si="14"/>
        <v>0</v>
      </c>
      <c r="AQ43" s="20"/>
      <c r="AR43" s="20">
        <f t="shared" si="14"/>
        <v>0</v>
      </c>
      <c r="AS43" s="16"/>
      <c r="AT43" s="16"/>
      <c r="AU43" s="20">
        <f t="shared" si="15"/>
        <v>44.7</v>
      </c>
      <c r="AV43" s="60">
        <f t="shared" si="16"/>
        <v>44.7</v>
      </c>
      <c r="AW43" s="20">
        <v>44.6</v>
      </c>
      <c r="AX43" s="20">
        <f t="shared" si="17"/>
        <v>99.77628635346755</v>
      </c>
      <c r="AY43" s="20">
        <f t="shared" si="18"/>
        <v>99.77628635346755</v>
      </c>
      <c r="AZ43" s="20">
        <f t="shared" si="19"/>
        <v>0</v>
      </c>
      <c r="BA43" s="27">
        <f t="shared" si="20"/>
        <v>0</v>
      </c>
      <c r="BB43" s="20"/>
      <c r="BC43" s="20">
        <f t="shared" si="21"/>
        <v>0</v>
      </c>
      <c r="BD43" s="20">
        <f t="shared" si="22"/>
        <v>0</v>
      </c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</row>
    <row r="44" spans="1:162" ht="24.75" customHeight="1">
      <c r="A44" s="67"/>
      <c r="B44" s="20" t="s">
        <v>19</v>
      </c>
      <c r="C44" s="20">
        <f t="shared" si="25"/>
        <v>4.5</v>
      </c>
      <c r="D44" s="27">
        <f t="shared" si="1"/>
        <v>0</v>
      </c>
      <c r="E44" s="20">
        <f t="shared" si="2"/>
        <v>4.5</v>
      </c>
      <c r="F44" s="27">
        <f t="shared" si="3"/>
        <v>0</v>
      </c>
      <c r="G44" s="20">
        <f t="shared" si="4"/>
        <v>4.5</v>
      </c>
      <c r="H44" s="20">
        <v>4.5</v>
      </c>
      <c r="I44" s="20"/>
      <c r="J44" s="20"/>
      <c r="K44" s="20">
        <f t="shared" si="0"/>
        <v>0</v>
      </c>
      <c r="L44" s="20"/>
      <c r="M44" s="20"/>
      <c r="N44" s="20"/>
      <c r="O44" s="20"/>
      <c r="P44" s="20">
        <f t="shared" si="5"/>
        <v>0</v>
      </c>
      <c r="Q44" s="20"/>
      <c r="R44" s="20">
        <f t="shared" si="5"/>
        <v>0</v>
      </c>
      <c r="S44" s="20"/>
      <c r="T44" s="20"/>
      <c r="U44" s="20">
        <f t="shared" si="6"/>
        <v>0</v>
      </c>
      <c r="V44" s="20"/>
      <c r="W44" s="20">
        <f t="shared" si="6"/>
        <v>0</v>
      </c>
      <c r="X44" s="20">
        <f t="shared" si="26"/>
        <v>0</v>
      </c>
      <c r="Y44" s="27">
        <f t="shared" si="7"/>
        <v>0</v>
      </c>
      <c r="Z44" s="20">
        <f t="shared" si="8"/>
        <v>0</v>
      </c>
      <c r="AA44" s="27">
        <f t="shared" si="9"/>
        <v>0</v>
      </c>
      <c r="AB44" s="20">
        <f t="shared" si="10"/>
        <v>0</v>
      </c>
      <c r="AC44" s="20"/>
      <c r="AD44" s="20"/>
      <c r="AE44" s="20"/>
      <c r="AF44" s="20">
        <f t="shared" si="11"/>
        <v>0</v>
      </c>
      <c r="AG44" s="20"/>
      <c r="AH44" s="20">
        <f t="shared" si="12"/>
        <v>0</v>
      </c>
      <c r="AI44" s="20"/>
      <c r="AJ44" s="20"/>
      <c r="AK44" s="20">
        <f t="shared" si="13"/>
        <v>0</v>
      </c>
      <c r="AL44" s="20"/>
      <c r="AM44" s="20">
        <f t="shared" si="13"/>
        <v>0</v>
      </c>
      <c r="AN44" s="20"/>
      <c r="AO44" s="20"/>
      <c r="AP44" s="20">
        <f t="shared" si="14"/>
        <v>0</v>
      </c>
      <c r="AQ44" s="20"/>
      <c r="AR44" s="20">
        <f t="shared" si="14"/>
        <v>0</v>
      </c>
      <c r="AS44" s="16"/>
      <c r="AT44" s="16"/>
      <c r="AU44" s="20">
        <f t="shared" si="15"/>
        <v>4.5</v>
      </c>
      <c r="AV44" s="60">
        <f t="shared" si="16"/>
        <v>4.5</v>
      </c>
      <c r="AW44" s="20">
        <v>4.3</v>
      </c>
      <c r="AX44" s="20">
        <f t="shared" si="17"/>
        <v>95.55555555555554</v>
      </c>
      <c r="AY44" s="20">
        <f t="shared" si="18"/>
        <v>95.55555555555554</v>
      </c>
      <c r="AZ44" s="20">
        <f t="shared" si="19"/>
        <v>0</v>
      </c>
      <c r="BA44" s="27">
        <f t="shared" si="20"/>
        <v>0</v>
      </c>
      <c r="BB44" s="20"/>
      <c r="BC44" s="20">
        <f t="shared" si="21"/>
        <v>0</v>
      </c>
      <c r="BD44" s="20">
        <f t="shared" si="22"/>
        <v>0</v>
      </c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</row>
    <row r="45" spans="1:162" ht="49.5" customHeight="1">
      <c r="A45" s="43">
        <v>5</v>
      </c>
      <c r="B45" s="13" t="s">
        <v>34</v>
      </c>
      <c r="C45" s="27">
        <f t="shared" si="25"/>
        <v>591</v>
      </c>
      <c r="D45" s="27">
        <f t="shared" si="1"/>
        <v>0</v>
      </c>
      <c r="E45" s="27">
        <f t="shared" si="2"/>
        <v>591</v>
      </c>
      <c r="F45" s="27">
        <f t="shared" si="3"/>
        <v>37</v>
      </c>
      <c r="G45" s="27">
        <f t="shared" si="4"/>
        <v>628</v>
      </c>
      <c r="H45" s="27">
        <f>H46</f>
        <v>138.5</v>
      </c>
      <c r="I45" s="27">
        <f>I46</f>
        <v>151</v>
      </c>
      <c r="J45" s="27">
        <f>J46</f>
        <v>0</v>
      </c>
      <c r="K45" s="27">
        <f t="shared" si="0"/>
        <v>151</v>
      </c>
      <c r="L45" s="27">
        <f>L46</f>
        <v>0</v>
      </c>
      <c r="M45" s="27">
        <f>K45+L45</f>
        <v>151</v>
      </c>
      <c r="N45" s="27">
        <f>N46</f>
        <v>151</v>
      </c>
      <c r="O45" s="27">
        <f>O46</f>
        <v>0</v>
      </c>
      <c r="P45" s="27">
        <f t="shared" si="5"/>
        <v>151</v>
      </c>
      <c r="Q45" s="27">
        <f>Q46</f>
        <v>37</v>
      </c>
      <c r="R45" s="27">
        <f t="shared" si="5"/>
        <v>188</v>
      </c>
      <c r="S45" s="27">
        <f>S46</f>
        <v>150.5</v>
      </c>
      <c r="T45" s="27">
        <f>T46</f>
        <v>0</v>
      </c>
      <c r="U45" s="27">
        <f t="shared" si="6"/>
        <v>150.5</v>
      </c>
      <c r="V45" s="27">
        <f>V46</f>
        <v>0</v>
      </c>
      <c r="W45" s="27">
        <f t="shared" si="6"/>
        <v>150.5</v>
      </c>
      <c r="X45" s="27">
        <f t="shared" si="26"/>
        <v>0</v>
      </c>
      <c r="Y45" s="27">
        <f t="shared" si="7"/>
        <v>0</v>
      </c>
      <c r="Z45" s="27">
        <f t="shared" si="8"/>
        <v>0</v>
      </c>
      <c r="AA45" s="27">
        <f t="shared" si="9"/>
        <v>0</v>
      </c>
      <c r="AB45" s="27">
        <f t="shared" si="10"/>
        <v>0</v>
      </c>
      <c r="AC45" s="27">
        <f>AC46</f>
        <v>0</v>
      </c>
      <c r="AD45" s="27">
        <f>AD46</f>
        <v>0</v>
      </c>
      <c r="AE45" s="27">
        <f>AE46</f>
        <v>0</v>
      </c>
      <c r="AF45" s="27">
        <f t="shared" si="11"/>
        <v>0</v>
      </c>
      <c r="AG45" s="27">
        <f>AG46</f>
        <v>0</v>
      </c>
      <c r="AH45" s="27">
        <f t="shared" si="12"/>
        <v>0</v>
      </c>
      <c r="AI45" s="27">
        <f>AI46</f>
        <v>0</v>
      </c>
      <c r="AJ45" s="27">
        <f>AJ46</f>
        <v>0</v>
      </c>
      <c r="AK45" s="27">
        <f t="shared" si="13"/>
        <v>0</v>
      </c>
      <c r="AL45" s="27">
        <f>AL46</f>
        <v>0</v>
      </c>
      <c r="AM45" s="27">
        <f t="shared" si="13"/>
        <v>0</v>
      </c>
      <c r="AN45" s="27">
        <f>AN46</f>
        <v>0</v>
      </c>
      <c r="AO45" s="27">
        <f>AO46</f>
        <v>0</v>
      </c>
      <c r="AP45" s="27">
        <f t="shared" si="14"/>
        <v>0</v>
      </c>
      <c r="AQ45" s="27">
        <f>AQ46</f>
        <v>0</v>
      </c>
      <c r="AR45" s="27">
        <f t="shared" si="14"/>
        <v>0</v>
      </c>
      <c r="AS45" s="16"/>
      <c r="AT45" s="16"/>
      <c r="AU45" s="27">
        <f t="shared" si="15"/>
        <v>628</v>
      </c>
      <c r="AV45" s="27">
        <f t="shared" si="16"/>
        <v>477.5</v>
      </c>
      <c r="AW45" s="27">
        <f>AW46</f>
        <v>417.96500000000003</v>
      </c>
      <c r="AX45" s="27">
        <f t="shared" si="17"/>
        <v>87.53193717277487</v>
      </c>
      <c r="AY45" s="27">
        <f t="shared" si="18"/>
        <v>66.5549363057325</v>
      </c>
      <c r="AZ45" s="27">
        <f t="shared" si="19"/>
        <v>0</v>
      </c>
      <c r="BA45" s="27">
        <f t="shared" si="20"/>
        <v>0</v>
      </c>
      <c r="BB45" s="27">
        <f>BB46</f>
        <v>0</v>
      </c>
      <c r="BC45" s="27">
        <f t="shared" si="21"/>
        <v>0</v>
      </c>
      <c r="BD45" s="27">
        <f t="shared" si="22"/>
        <v>0</v>
      </c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</row>
    <row r="46" spans="1:162" ht="24.75" customHeight="1">
      <c r="A46" s="66"/>
      <c r="B46" s="22" t="s">
        <v>11</v>
      </c>
      <c r="C46" s="20">
        <f t="shared" si="25"/>
        <v>591</v>
      </c>
      <c r="D46" s="20">
        <f t="shared" si="1"/>
        <v>0</v>
      </c>
      <c r="E46" s="20">
        <f t="shared" si="2"/>
        <v>591</v>
      </c>
      <c r="F46" s="20">
        <f t="shared" si="3"/>
        <v>37</v>
      </c>
      <c r="G46" s="20">
        <f t="shared" si="4"/>
        <v>628</v>
      </c>
      <c r="H46" s="20">
        <f>H48</f>
        <v>138.5</v>
      </c>
      <c r="I46" s="20">
        <f>I48</f>
        <v>151</v>
      </c>
      <c r="J46" s="20">
        <f>J48</f>
        <v>0</v>
      </c>
      <c r="K46" s="20">
        <f t="shared" si="0"/>
        <v>151</v>
      </c>
      <c r="L46" s="20">
        <f>L48</f>
        <v>0</v>
      </c>
      <c r="M46" s="20">
        <f aca="true" t="shared" si="27" ref="M46:M55">K46+L46</f>
        <v>151</v>
      </c>
      <c r="N46" s="20">
        <f>N48</f>
        <v>151</v>
      </c>
      <c r="O46" s="20">
        <f>O48</f>
        <v>0</v>
      </c>
      <c r="P46" s="20">
        <f t="shared" si="5"/>
        <v>151</v>
      </c>
      <c r="Q46" s="20">
        <f>Q48</f>
        <v>37</v>
      </c>
      <c r="R46" s="20">
        <f t="shared" si="5"/>
        <v>188</v>
      </c>
      <c r="S46" s="20">
        <f>S48</f>
        <v>150.5</v>
      </c>
      <c r="T46" s="20">
        <f>T48</f>
        <v>0</v>
      </c>
      <c r="U46" s="20">
        <f t="shared" si="6"/>
        <v>150.5</v>
      </c>
      <c r="V46" s="20">
        <f>V48</f>
        <v>0</v>
      </c>
      <c r="W46" s="20">
        <f t="shared" si="6"/>
        <v>150.5</v>
      </c>
      <c r="X46" s="20">
        <f t="shared" si="26"/>
        <v>0</v>
      </c>
      <c r="Y46" s="20">
        <f t="shared" si="7"/>
        <v>0</v>
      </c>
      <c r="Z46" s="20">
        <f t="shared" si="8"/>
        <v>0</v>
      </c>
      <c r="AA46" s="20">
        <f t="shared" si="9"/>
        <v>0</v>
      </c>
      <c r="AB46" s="20">
        <f t="shared" si="10"/>
        <v>0</v>
      </c>
      <c r="AC46" s="20">
        <f>AC48</f>
        <v>0</v>
      </c>
      <c r="AD46" s="20">
        <f>AD48</f>
        <v>0</v>
      </c>
      <c r="AE46" s="20">
        <f>AE48</f>
        <v>0</v>
      </c>
      <c r="AF46" s="20">
        <f t="shared" si="11"/>
        <v>0</v>
      </c>
      <c r="AG46" s="20">
        <f>AG48</f>
        <v>0</v>
      </c>
      <c r="AH46" s="20">
        <f t="shared" si="12"/>
        <v>0</v>
      </c>
      <c r="AI46" s="20">
        <f>AI48</f>
        <v>0</v>
      </c>
      <c r="AJ46" s="20">
        <f>AJ48</f>
        <v>0</v>
      </c>
      <c r="AK46" s="20">
        <f t="shared" si="13"/>
        <v>0</v>
      </c>
      <c r="AL46" s="20">
        <f>AL48</f>
        <v>0</v>
      </c>
      <c r="AM46" s="20">
        <f t="shared" si="13"/>
        <v>0</v>
      </c>
      <c r="AN46" s="20">
        <f>AN48</f>
        <v>0</v>
      </c>
      <c r="AO46" s="20">
        <f>AO48</f>
        <v>0</v>
      </c>
      <c r="AP46" s="20">
        <f t="shared" si="14"/>
        <v>0</v>
      </c>
      <c r="AQ46" s="20">
        <f>AQ48</f>
        <v>0</v>
      </c>
      <c r="AR46" s="20">
        <f t="shared" si="14"/>
        <v>0</v>
      </c>
      <c r="AS46" s="16"/>
      <c r="AT46" s="16"/>
      <c r="AU46" s="20">
        <f t="shared" si="15"/>
        <v>628</v>
      </c>
      <c r="AV46" s="20">
        <f t="shared" si="16"/>
        <v>477.5</v>
      </c>
      <c r="AW46" s="20">
        <f>AW48</f>
        <v>417.96500000000003</v>
      </c>
      <c r="AX46" s="20">
        <f t="shared" si="17"/>
        <v>87.53193717277487</v>
      </c>
      <c r="AY46" s="20">
        <f t="shared" si="18"/>
        <v>66.5549363057325</v>
      </c>
      <c r="AZ46" s="20">
        <f t="shared" si="19"/>
        <v>0</v>
      </c>
      <c r="BA46" s="20">
        <f t="shared" si="20"/>
        <v>0</v>
      </c>
      <c r="BB46" s="20">
        <f>BB48</f>
        <v>0</v>
      </c>
      <c r="BC46" s="20">
        <f t="shared" si="21"/>
        <v>0</v>
      </c>
      <c r="BD46" s="20">
        <f t="shared" si="22"/>
        <v>0</v>
      </c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</row>
    <row r="47" spans="1:162" ht="19.5" customHeight="1">
      <c r="A47" s="66"/>
      <c r="B47" s="20" t="s">
        <v>12</v>
      </c>
      <c r="C47" s="20">
        <f t="shared" si="25"/>
        <v>0</v>
      </c>
      <c r="D47" s="27">
        <f t="shared" si="1"/>
        <v>0</v>
      </c>
      <c r="E47" s="20">
        <f t="shared" si="2"/>
        <v>0</v>
      </c>
      <c r="F47" s="27">
        <f t="shared" si="3"/>
        <v>0</v>
      </c>
      <c r="G47" s="20">
        <f t="shared" si="4"/>
        <v>0</v>
      </c>
      <c r="H47" s="20"/>
      <c r="I47" s="20"/>
      <c r="J47" s="20"/>
      <c r="K47" s="20">
        <f t="shared" si="0"/>
        <v>0</v>
      </c>
      <c r="L47" s="20"/>
      <c r="M47" s="27">
        <f t="shared" si="27"/>
        <v>0</v>
      </c>
      <c r="N47" s="20"/>
      <c r="O47" s="20"/>
      <c r="P47" s="20">
        <f t="shared" si="5"/>
        <v>0</v>
      </c>
      <c r="Q47" s="20"/>
      <c r="R47" s="20">
        <f t="shared" si="5"/>
        <v>0</v>
      </c>
      <c r="S47" s="20"/>
      <c r="T47" s="20"/>
      <c r="U47" s="20">
        <f t="shared" si="6"/>
        <v>0</v>
      </c>
      <c r="V47" s="20"/>
      <c r="W47" s="20">
        <f t="shared" si="6"/>
        <v>0</v>
      </c>
      <c r="X47" s="20">
        <f t="shared" si="26"/>
        <v>0</v>
      </c>
      <c r="Y47" s="27">
        <f t="shared" si="7"/>
        <v>0</v>
      </c>
      <c r="Z47" s="20">
        <f t="shared" si="8"/>
        <v>0</v>
      </c>
      <c r="AA47" s="27">
        <f t="shared" si="9"/>
        <v>0</v>
      </c>
      <c r="AB47" s="20">
        <f t="shared" si="10"/>
        <v>0</v>
      </c>
      <c r="AC47" s="20"/>
      <c r="AD47" s="20"/>
      <c r="AE47" s="20"/>
      <c r="AF47" s="20">
        <f t="shared" si="11"/>
        <v>0</v>
      </c>
      <c r="AG47" s="20"/>
      <c r="AH47" s="20">
        <f t="shared" si="12"/>
        <v>0</v>
      </c>
      <c r="AI47" s="20"/>
      <c r="AJ47" s="20"/>
      <c r="AK47" s="20">
        <f t="shared" si="13"/>
        <v>0</v>
      </c>
      <c r="AL47" s="20"/>
      <c r="AM47" s="20">
        <f t="shared" si="13"/>
        <v>0</v>
      </c>
      <c r="AN47" s="20"/>
      <c r="AO47" s="20"/>
      <c r="AP47" s="20">
        <f t="shared" si="14"/>
        <v>0</v>
      </c>
      <c r="AQ47" s="20"/>
      <c r="AR47" s="20">
        <f t="shared" si="14"/>
        <v>0</v>
      </c>
      <c r="AS47" s="16"/>
      <c r="AT47" s="16"/>
      <c r="AU47" s="20">
        <f t="shared" si="15"/>
        <v>0</v>
      </c>
      <c r="AV47" s="60">
        <f t="shared" si="16"/>
        <v>0</v>
      </c>
      <c r="AW47" s="20"/>
      <c r="AX47" s="20">
        <f t="shared" si="17"/>
        <v>0</v>
      </c>
      <c r="AY47" s="20">
        <f t="shared" si="18"/>
        <v>0</v>
      </c>
      <c r="AZ47" s="20">
        <f t="shared" si="19"/>
        <v>0</v>
      </c>
      <c r="BA47" s="27">
        <f t="shared" si="20"/>
        <v>0</v>
      </c>
      <c r="BB47" s="20"/>
      <c r="BC47" s="20">
        <f t="shared" si="21"/>
        <v>0</v>
      </c>
      <c r="BD47" s="20">
        <f t="shared" si="22"/>
        <v>0</v>
      </c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</row>
    <row r="48" spans="1:162" ht="24.75" customHeight="1">
      <c r="A48" s="66"/>
      <c r="B48" s="20" t="s">
        <v>13</v>
      </c>
      <c r="C48" s="20">
        <f t="shared" si="25"/>
        <v>591</v>
      </c>
      <c r="D48" s="27">
        <f t="shared" si="1"/>
        <v>0</v>
      </c>
      <c r="E48" s="20">
        <f t="shared" si="2"/>
        <v>591</v>
      </c>
      <c r="F48" s="27">
        <f t="shared" si="3"/>
        <v>37</v>
      </c>
      <c r="G48" s="20">
        <f t="shared" si="4"/>
        <v>628</v>
      </c>
      <c r="H48" s="20">
        <f>H49+H51+H53+H55</f>
        <v>138.5</v>
      </c>
      <c r="I48" s="20">
        <f>I49+I51+I53+I55</f>
        <v>151</v>
      </c>
      <c r="J48" s="20">
        <f>J49+J51+J53+J55</f>
        <v>0</v>
      </c>
      <c r="K48" s="20">
        <f t="shared" si="0"/>
        <v>151</v>
      </c>
      <c r="L48" s="20">
        <f>L49+L50+L51+L53+L55</f>
        <v>0</v>
      </c>
      <c r="M48" s="27">
        <f t="shared" si="27"/>
        <v>151</v>
      </c>
      <c r="N48" s="20">
        <f>N49+N51+N53+N55</f>
        <v>151</v>
      </c>
      <c r="O48" s="20">
        <f>O49+O50+O51+O53+O55</f>
        <v>0</v>
      </c>
      <c r="P48" s="20">
        <f t="shared" si="5"/>
        <v>151</v>
      </c>
      <c r="Q48" s="20">
        <f>Q49+Q50+Q51+Q52+Q53+Q54+Q55</f>
        <v>37</v>
      </c>
      <c r="R48" s="20">
        <f t="shared" si="5"/>
        <v>188</v>
      </c>
      <c r="S48" s="20">
        <f>S49+S51+S53+S55</f>
        <v>150.5</v>
      </c>
      <c r="T48" s="20">
        <f>T49+T50+T51+T53+T55</f>
        <v>0</v>
      </c>
      <c r="U48" s="20">
        <f t="shared" si="6"/>
        <v>150.5</v>
      </c>
      <c r="V48" s="20">
        <f>V49+V50+V51+V52+V53+V54+V55</f>
        <v>0</v>
      </c>
      <c r="W48" s="20">
        <f t="shared" si="6"/>
        <v>150.5</v>
      </c>
      <c r="X48" s="20">
        <f t="shared" si="26"/>
        <v>0</v>
      </c>
      <c r="Y48" s="27">
        <f t="shared" si="7"/>
        <v>0</v>
      </c>
      <c r="Z48" s="20">
        <f t="shared" si="8"/>
        <v>0</v>
      </c>
      <c r="AA48" s="27">
        <f t="shared" si="9"/>
        <v>0</v>
      </c>
      <c r="AB48" s="20">
        <f t="shared" si="10"/>
        <v>0</v>
      </c>
      <c r="AC48" s="20">
        <f>AC49+AC51+AC53+AC55</f>
        <v>0</v>
      </c>
      <c r="AD48" s="20">
        <f>AD49+AD51+AD53+AD55</f>
        <v>0</v>
      </c>
      <c r="AE48" s="20">
        <f>AE49+AE51+AE53+AE55</f>
        <v>0</v>
      </c>
      <c r="AF48" s="20">
        <f t="shared" si="11"/>
        <v>0</v>
      </c>
      <c r="AG48" s="20">
        <f>AG49+AG51+AG53+AG55</f>
        <v>0</v>
      </c>
      <c r="AH48" s="20">
        <f t="shared" si="12"/>
        <v>0</v>
      </c>
      <c r="AI48" s="62">
        <f>AI49+AI51+AI53+AI55</f>
        <v>0</v>
      </c>
      <c r="AJ48" s="20">
        <f>AJ49+AJ51+AJ53+AJ55</f>
        <v>0</v>
      </c>
      <c r="AK48" s="20">
        <f t="shared" si="13"/>
        <v>0</v>
      </c>
      <c r="AL48" s="20">
        <f>AL49+AL50+AL51+AL52+AL53+AL54+AL55</f>
        <v>0</v>
      </c>
      <c r="AM48" s="20">
        <f t="shared" si="13"/>
        <v>0</v>
      </c>
      <c r="AN48" s="20">
        <f>AN49+AN51+AN53+AN55</f>
        <v>0</v>
      </c>
      <c r="AO48" s="20">
        <f>AO49+AO51+AO53+AO55</f>
        <v>0</v>
      </c>
      <c r="AP48" s="20">
        <f t="shared" si="14"/>
        <v>0</v>
      </c>
      <c r="AQ48" s="20">
        <f>AQ49+AQ51+AQ53+AQ55</f>
        <v>0</v>
      </c>
      <c r="AR48" s="20">
        <f t="shared" si="14"/>
        <v>0</v>
      </c>
      <c r="AS48" s="16"/>
      <c r="AT48" s="16"/>
      <c r="AU48" s="20">
        <f t="shared" si="15"/>
        <v>628</v>
      </c>
      <c r="AV48" s="60">
        <f t="shared" si="16"/>
        <v>477.5</v>
      </c>
      <c r="AW48" s="20">
        <f>AW49+AW50+AW51+AW52+AW53+AW54+AW55</f>
        <v>417.96500000000003</v>
      </c>
      <c r="AX48" s="20">
        <f t="shared" si="17"/>
        <v>87.53193717277487</v>
      </c>
      <c r="AY48" s="20">
        <f t="shared" si="18"/>
        <v>66.5549363057325</v>
      </c>
      <c r="AZ48" s="20">
        <f t="shared" si="19"/>
        <v>0</v>
      </c>
      <c r="BA48" s="27">
        <f t="shared" si="20"/>
        <v>0</v>
      </c>
      <c r="BB48" s="20">
        <f>BB49+BB51+BB53+BB55</f>
        <v>0</v>
      </c>
      <c r="BC48" s="20">
        <f t="shared" si="21"/>
        <v>0</v>
      </c>
      <c r="BD48" s="20">
        <f t="shared" si="22"/>
        <v>0</v>
      </c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</row>
    <row r="49" spans="1:162" ht="24.75" customHeight="1">
      <c r="A49" s="66"/>
      <c r="B49" s="20" t="s">
        <v>14</v>
      </c>
      <c r="C49" s="20">
        <f t="shared" si="25"/>
        <v>62.8</v>
      </c>
      <c r="D49" s="60">
        <f t="shared" si="1"/>
        <v>-32</v>
      </c>
      <c r="E49" s="20">
        <f t="shared" si="2"/>
        <v>30.799999999999997</v>
      </c>
      <c r="F49" s="60">
        <f t="shared" si="3"/>
        <v>0</v>
      </c>
      <c r="G49" s="20">
        <f t="shared" si="4"/>
        <v>30.799999999999997</v>
      </c>
      <c r="H49" s="20">
        <v>14.8</v>
      </c>
      <c r="I49" s="20">
        <v>16</v>
      </c>
      <c r="J49" s="20"/>
      <c r="K49" s="20">
        <f t="shared" si="0"/>
        <v>16</v>
      </c>
      <c r="L49" s="20"/>
      <c r="M49" s="27">
        <f t="shared" si="27"/>
        <v>16</v>
      </c>
      <c r="N49" s="20">
        <v>16</v>
      </c>
      <c r="O49" s="20">
        <v>-16</v>
      </c>
      <c r="P49" s="20">
        <f t="shared" si="5"/>
        <v>0</v>
      </c>
      <c r="Q49" s="20"/>
      <c r="R49" s="20">
        <f t="shared" si="5"/>
        <v>0</v>
      </c>
      <c r="S49" s="20">
        <v>16</v>
      </c>
      <c r="T49" s="20">
        <v>-16</v>
      </c>
      <c r="U49" s="20">
        <f t="shared" si="6"/>
        <v>0</v>
      </c>
      <c r="V49" s="20"/>
      <c r="W49" s="20">
        <f t="shared" si="6"/>
        <v>0</v>
      </c>
      <c r="X49" s="20">
        <f t="shared" si="26"/>
        <v>0</v>
      </c>
      <c r="Y49" s="27">
        <f t="shared" si="7"/>
        <v>0</v>
      </c>
      <c r="Z49" s="20">
        <f t="shared" si="8"/>
        <v>0</v>
      </c>
      <c r="AA49" s="27">
        <f t="shared" si="9"/>
        <v>0</v>
      </c>
      <c r="AB49" s="20">
        <f t="shared" si="10"/>
        <v>0</v>
      </c>
      <c r="AC49" s="20"/>
      <c r="AD49" s="20"/>
      <c r="AE49" s="20"/>
      <c r="AF49" s="20">
        <f t="shared" si="11"/>
        <v>0</v>
      </c>
      <c r="AG49" s="20"/>
      <c r="AH49" s="20">
        <f t="shared" si="12"/>
        <v>0</v>
      </c>
      <c r="AI49" s="20"/>
      <c r="AJ49" s="20"/>
      <c r="AK49" s="20">
        <f t="shared" si="13"/>
        <v>0</v>
      </c>
      <c r="AL49" s="20"/>
      <c r="AM49" s="20">
        <f t="shared" si="13"/>
        <v>0</v>
      </c>
      <c r="AN49" s="20"/>
      <c r="AO49" s="20"/>
      <c r="AP49" s="20">
        <f t="shared" si="14"/>
        <v>0</v>
      </c>
      <c r="AQ49" s="20"/>
      <c r="AR49" s="20">
        <f t="shared" si="14"/>
        <v>0</v>
      </c>
      <c r="AS49" s="16"/>
      <c r="AT49" s="16"/>
      <c r="AU49" s="20">
        <f t="shared" si="15"/>
        <v>30.799999999999997</v>
      </c>
      <c r="AV49" s="60">
        <f t="shared" si="16"/>
        <v>30.8</v>
      </c>
      <c r="AW49" s="20">
        <v>30.08</v>
      </c>
      <c r="AX49" s="20">
        <f t="shared" si="17"/>
        <v>97.66233766233765</v>
      </c>
      <c r="AY49" s="20">
        <f t="shared" si="18"/>
        <v>97.66233766233766</v>
      </c>
      <c r="AZ49" s="20">
        <f t="shared" si="19"/>
        <v>0</v>
      </c>
      <c r="BA49" s="27">
        <f t="shared" si="20"/>
        <v>0</v>
      </c>
      <c r="BB49" s="20"/>
      <c r="BC49" s="20">
        <f t="shared" si="21"/>
        <v>0</v>
      </c>
      <c r="BD49" s="20">
        <f t="shared" si="22"/>
        <v>0</v>
      </c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</row>
    <row r="50" spans="1:162" ht="24.75" customHeight="1">
      <c r="A50" s="66"/>
      <c r="B50" s="20" t="s">
        <v>42</v>
      </c>
      <c r="C50" s="20"/>
      <c r="D50" s="60">
        <f t="shared" si="1"/>
        <v>32</v>
      </c>
      <c r="E50" s="20">
        <f t="shared" si="2"/>
        <v>32</v>
      </c>
      <c r="F50" s="60">
        <f t="shared" si="3"/>
        <v>14</v>
      </c>
      <c r="G50" s="20">
        <f t="shared" si="4"/>
        <v>46</v>
      </c>
      <c r="H50" s="20"/>
      <c r="I50" s="20"/>
      <c r="J50" s="20"/>
      <c r="K50" s="20"/>
      <c r="L50" s="20"/>
      <c r="M50" s="27">
        <f t="shared" si="27"/>
        <v>0</v>
      </c>
      <c r="N50" s="20"/>
      <c r="O50" s="20">
        <v>16</v>
      </c>
      <c r="P50" s="20">
        <f t="shared" si="5"/>
        <v>16</v>
      </c>
      <c r="Q50" s="20">
        <v>14</v>
      </c>
      <c r="R50" s="20">
        <f t="shared" si="5"/>
        <v>30</v>
      </c>
      <c r="S50" s="20"/>
      <c r="T50" s="20">
        <v>16</v>
      </c>
      <c r="U50" s="20">
        <f t="shared" si="6"/>
        <v>16</v>
      </c>
      <c r="V50" s="20"/>
      <c r="W50" s="20">
        <f t="shared" si="6"/>
        <v>16</v>
      </c>
      <c r="X50" s="20"/>
      <c r="Y50" s="27"/>
      <c r="Z50" s="20"/>
      <c r="AA50" s="27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>
        <f t="shared" si="13"/>
        <v>0</v>
      </c>
      <c r="AN50" s="20"/>
      <c r="AO50" s="20"/>
      <c r="AP50" s="20"/>
      <c r="AQ50" s="20"/>
      <c r="AR50" s="20"/>
      <c r="AS50" s="16"/>
      <c r="AT50" s="16"/>
      <c r="AU50" s="20">
        <f t="shared" si="15"/>
        <v>46</v>
      </c>
      <c r="AV50" s="60">
        <f t="shared" si="16"/>
        <v>30</v>
      </c>
      <c r="AW50" s="20">
        <v>21.532</v>
      </c>
      <c r="AX50" s="20">
        <f t="shared" si="17"/>
        <v>71.77333333333334</v>
      </c>
      <c r="AY50" s="20">
        <f t="shared" si="18"/>
        <v>46.80869565217392</v>
      </c>
      <c r="AZ50" s="20">
        <f t="shared" si="19"/>
        <v>0</v>
      </c>
      <c r="BA50" s="27">
        <f t="shared" si="20"/>
        <v>0</v>
      </c>
      <c r="BB50" s="20"/>
      <c r="BC50" s="20">
        <f t="shared" si="21"/>
        <v>0</v>
      </c>
      <c r="BD50" s="20">
        <f t="shared" si="22"/>
        <v>0</v>
      </c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</row>
    <row r="51" spans="1:162" ht="24.75" customHeight="1">
      <c r="A51" s="66"/>
      <c r="B51" s="20" t="s">
        <v>15</v>
      </c>
      <c r="C51" s="20">
        <f t="shared" si="25"/>
        <v>222.2</v>
      </c>
      <c r="D51" s="27">
        <f t="shared" si="1"/>
        <v>0</v>
      </c>
      <c r="E51" s="20">
        <f t="shared" si="2"/>
        <v>222.2</v>
      </c>
      <c r="F51" s="60">
        <f t="shared" si="3"/>
        <v>-113.5</v>
      </c>
      <c r="G51" s="20">
        <f t="shared" si="4"/>
        <v>108.69999999999999</v>
      </c>
      <c r="H51" s="20">
        <v>51.7</v>
      </c>
      <c r="I51" s="20">
        <v>57</v>
      </c>
      <c r="J51" s="20"/>
      <c r="K51" s="20">
        <f>I51+J51</f>
        <v>57</v>
      </c>
      <c r="L51" s="20"/>
      <c r="M51" s="27">
        <f t="shared" si="27"/>
        <v>57</v>
      </c>
      <c r="N51" s="20">
        <v>57</v>
      </c>
      <c r="O51" s="20"/>
      <c r="P51" s="20">
        <f t="shared" si="5"/>
        <v>57</v>
      </c>
      <c r="Q51" s="20">
        <v>-57</v>
      </c>
      <c r="R51" s="20">
        <f t="shared" si="5"/>
        <v>0</v>
      </c>
      <c r="S51" s="20">
        <v>56.5</v>
      </c>
      <c r="T51" s="20"/>
      <c r="U51" s="20">
        <f t="shared" si="6"/>
        <v>56.5</v>
      </c>
      <c r="V51" s="20">
        <v>-56.5</v>
      </c>
      <c r="W51" s="20">
        <f t="shared" si="6"/>
        <v>0</v>
      </c>
      <c r="X51" s="20">
        <f t="shared" si="26"/>
        <v>0</v>
      </c>
      <c r="Y51" s="27">
        <f t="shared" si="7"/>
        <v>0</v>
      </c>
      <c r="Z51" s="20">
        <f t="shared" si="8"/>
        <v>0</v>
      </c>
      <c r="AA51" s="27">
        <f aca="true" t="shared" si="28" ref="AA51:AA61">AG51+AL51+AQ51</f>
        <v>0</v>
      </c>
      <c r="AB51" s="20">
        <f aca="true" t="shared" si="29" ref="AB51:AB61">Z51+AA51</f>
        <v>0</v>
      </c>
      <c r="AC51" s="20"/>
      <c r="AD51" s="20"/>
      <c r="AE51" s="20"/>
      <c r="AF51" s="20">
        <f t="shared" si="11"/>
        <v>0</v>
      </c>
      <c r="AG51" s="20"/>
      <c r="AH51" s="20">
        <f aca="true" t="shared" si="30" ref="AH51:AH61">AF51+AG51</f>
        <v>0</v>
      </c>
      <c r="AI51" s="20"/>
      <c r="AJ51" s="20"/>
      <c r="AK51" s="20">
        <f t="shared" si="13"/>
        <v>0</v>
      </c>
      <c r="AL51" s="20"/>
      <c r="AM51" s="20">
        <f t="shared" si="13"/>
        <v>0</v>
      </c>
      <c r="AN51" s="20"/>
      <c r="AO51" s="20"/>
      <c r="AP51" s="20">
        <f t="shared" si="14"/>
        <v>0</v>
      </c>
      <c r="AQ51" s="20"/>
      <c r="AR51" s="20">
        <f t="shared" si="14"/>
        <v>0</v>
      </c>
      <c r="AS51" s="16"/>
      <c r="AT51" s="16"/>
      <c r="AU51" s="20">
        <f t="shared" si="15"/>
        <v>108.69999999999999</v>
      </c>
      <c r="AV51" s="60">
        <f t="shared" si="16"/>
        <v>108.7</v>
      </c>
      <c r="AW51" s="20">
        <v>108.7</v>
      </c>
      <c r="AX51" s="20">
        <f t="shared" si="17"/>
        <v>100</v>
      </c>
      <c r="AY51" s="20">
        <f t="shared" si="18"/>
        <v>100.00000000000003</v>
      </c>
      <c r="AZ51" s="20">
        <f t="shared" si="19"/>
        <v>0</v>
      </c>
      <c r="BA51" s="27">
        <f t="shared" si="20"/>
        <v>0</v>
      </c>
      <c r="BB51" s="20"/>
      <c r="BC51" s="20">
        <f t="shared" si="21"/>
        <v>0</v>
      </c>
      <c r="BD51" s="20">
        <f t="shared" si="22"/>
        <v>0</v>
      </c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</row>
    <row r="52" spans="1:162" ht="24.75" customHeight="1">
      <c r="A52" s="66"/>
      <c r="B52" s="20" t="s">
        <v>46</v>
      </c>
      <c r="C52" s="20"/>
      <c r="D52" s="27"/>
      <c r="E52" s="20"/>
      <c r="F52" s="60">
        <f>L52+Q52+V52</f>
        <v>118.5</v>
      </c>
      <c r="G52" s="20">
        <f>E52+F52</f>
        <v>118.5</v>
      </c>
      <c r="H52" s="20"/>
      <c r="I52" s="20"/>
      <c r="J52" s="20"/>
      <c r="K52" s="20"/>
      <c r="L52" s="20"/>
      <c r="M52" s="27">
        <f t="shared" si="27"/>
        <v>0</v>
      </c>
      <c r="N52" s="20"/>
      <c r="O52" s="20"/>
      <c r="P52" s="20"/>
      <c r="Q52" s="20">
        <f>57+5</f>
        <v>62</v>
      </c>
      <c r="R52" s="20">
        <f t="shared" si="5"/>
        <v>62</v>
      </c>
      <c r="S52" s="20"/>
      <c r="T52" s="20"/>
      <c r="U52" s="20"/>
      <c r="V52" s="20">
        <v>56.5</v>
      </c>
      <c r="W52" s="20">
        <f t="shared" si="6"/>
        <v>56.5</v>
      </c>
      <c r="X52" s="20"/>
      <c r="Y52" s="27"/>
      <c r="Z52" s="20"/>
      <c r="AA52" s="27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>
        <f t="shared" si="13"/>
        <v>0</v>
      </c>
      <c r="AN52" s="20"/>
      <c r="AO52" s="20"/>
      <c r="AP52" s="20"/>
      <c r="AQ52" s="20"/>
      <c r="AR52" s="20"/>
      <c r="AS52" s="16"/>
      <c r="AT52" s="16"/>
      <c r="AU52" s="20">
        <f t="shared" si="15"/>
        <v>118.5</v>
      </c>
      <c r="AV52" s="60">
        <f t="shared" si="16"/>
        <v>62</v>
      </c>
      <c r="AW52" s="20">
        <v>41.74</v>
      </c>
      <c r="AX52" s="20">
        <f t="shared" si="17"/>
        <v>67.3225806451613</v>
      </c>
      <c r="AY52" s="20">
        <f t="shared" si="18"/>
        <v>35.22362869198312</v>
      </c>
      <c r="AZ52" s="20">
        <f t="shared" si="19"/>
        <v>0</v>
      </c>
      <c r="BA52" s="27">
        <f t="shared" si="20"/>
        <v>0</v>
      </c>
      <c r="BB52" s="20"/>
      <c r="BC52" s="20">
        <f t="shared" si="21"/>
        <v>0</v>
      </c>
      <c r="BD52" s="20">
        <f t="shared" si="22"/>
        <v>0</v>
      </c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</row>
    <row r="53" spans="1:162" ht="24.75" customHeight="1">
      <c r="A53" s="66"/>
      <c r="B53" s="20" t="s">
        <v>16</v>
      </c>
      <c r="C53" s="20">
        <f t="shared" si="25"/>
        <v>86.6</v>
      </c>
      <c r="D53" s="27">
        <f t="shared" si="1"/>
        <v>0</v>
      </c>
      <c r="E53" s="20">
        <f t="shared" si="2"/>
        <v>86.6</v>
      </c>
      <c r="F53" s="60">
        <f t="shared" si="3"/>
        <v>-44</v>
      </c>
      <c r="G53" s="20">
        <f t="shared" si="4"/>
        <v>42.599999999999994</v>
      </c>
      <c r="H53" s="20">
        <v>20.6</v>
      </c>
      <c r="I53" s="20">
        <v>22</v>
      </c>
      <c r="J53" s="20"/>
      <c r="K53" s="20">
        <f>I53+J53</f>
        <v>22</v>
      </c>
      <c r="L53" s="20"/>
      <c r="M53" s="27">
        <f t="shared" si="27"/>
        <v>22</v>
      </c>
      <c r="N53" s="20">
        <v>22</v>
      </c>
      <c r="O53" s="20"/>
      <c r="P53" s="20">
        <f t="shared" si="5"/>
        <v>22</v>
      </c>
      <c r="Q53" s="20">
        <v>-22</v>
      </c>
      <c r="R53" s="20">
        <f t="shared" si="5"/>
        <v>0</v>
      </c>
      <c r="S53" s="20">
        <v>22</v>
      </c>
      <c r="T53" s="20"/>
      <c r="U53" s="20">
        <f t="shared" si="6"/>
        <v>22</v>
      </c>
      <c r="V53" s="20">
        <v>-22</v>
      </c>
      <c r="W53" s="20">
        <f t="shared" si="6"/>
        <v>0</v>
      </c>
      <c r="X53" s="20">
        <f t="shared" si="26"/>
        <v>0</v>
      </c>
      <c r="Y53" s="27">
        <f t="shared" si="7"/>
        <v>0</v>
      </c>
      <c r="Z53" s="20">
        <f t="shared" si="8"/>
        <v>0</v>
      </c>
      <c r="AA53" s="27">
        <f t="shared" si="28"/>
        <v>0</v>
      </c>
      <c r="AB53" s="20">
        <f t="shared" si="29"/>
        <v>0</v>
      </c>
      <c r="AC53" s="20"/>
      <c r="AD53" s="20"/>
      <c r="AE53" s="20"/>
      <c r="AF53" s="20">
        <f t="shared" si="11"/>
        <v>0</v>
      </c>
      <c r="AG53" s="20"/>
      <c r="AH53" s="20">
        <f t="shared" si="30"/>
        <v>0</v>
      </c>
      <c r="AI53" s="20"/>
      <c r="AJ53" s="20"/>
      <c r="AK53" s="20">
        <f t="shared" si="13"/>
        <v>0</v>
      </c>
      <c r="AL53" s="20"/>
      <c r="AM53" s="20">
        <f t="shared" si="13"/>
        <v>0</v>
      </c>
      <c r="AN53" s="20"/>
      <c r="AO53" s="20"/>
      <c r="AP53" s="20">
        <f t="shared" si="14"/>
        <v>0</v>
      </c>
      <c r="AQ53" s="20"/>
      <c r="AR53" s="20">
        <f t="shared" si="14"/>
        <v>0</v>
      </c>
      <c r="AS53" s="16"/>
      <c r="AT53" s="16"/>
      <c r="AU53" s="20">
        <f t="shared" si="15"/>
        <v>42.599999999999994</v>
      </c>
      <c r="AV53" s="60">
        <f t="shared" si="16"/>
        <v>42.6</v>
      </c>
      <c r="AW53" s="20">
        <v>42.6</v>
      </c>
      <c r="AX53" s="20">
        <f t="shared" si="17"/>
        <v>100</v>
      </c>
      <c r="AY53" s="20">
        <f t="shared" si="18"/>
        <v>100.00000000000003</v>
      </c>
      <c r="AZ53" s="20">
        <f t="shared" si="19"/>
        <v>0</v>
      </c>
      <c r="BA53" s="27">
        <f t="shared" si="20"/>
        <v>0</v>
      </c>
      <c r="BB53" s="20"/>
      <c r="BC53" s="20">
        <f t="shared" si="21"/>
        <v>0</v>
      </c>
      <c r="BD53" s="20">
        <f t="shared" si="22"/>
        <v>0</v>
      </c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</row>
    <row r="54" spans="1:162" ht="24.75" customHeight="1">
      <c r="A54" s="66"/>
      <c r="B54" s="20" t="s">
        <v>47</v>
      </c>
      <c r="C54" s="20"/>
      <c r="D54" s="27"/>
      <c r="E54" s="20"/>
      <c r="F54" s="60">
        <f>L54+Q54+V54</f>
        <v>56</v>
      </c>
      <c r="G54" s="20">
        <f>E54+F54</f>
        <v>56</v>
      </c>
      <c r="H54" s="20"/>
      <c r="I54" s="20"/>
      <c r="J54" s="20"/>
      <c r="K54" s="20"/>
      <c r="L54" s="20"/>
      <c r="M54" s="27">
        <f t="shared" si="27"/>
        <v>0</v>
      </c>
      <c r="N54" s="20"/>
      <c r="O54" s="20"/>
      <c r="P54" s="20"/>
      <c r="Q54" s="20">
        <f>22+12</f>
        <v>34</v>
      </c>
      <c r="R54" s="20">
        <f t="shared" si="5"/>
        <v>34</v>
      </c>
      <c r="S54" s="20"/>
      <c r="T54" s="20"/>
      <c r="U54" s="20"/>
      <c r="V54" s="20">
        <v>22</v>
      </c>
      <c r="W54" s="20">
        <f t="shared" si="6"/>
        <v>22</v>
      </c>
      <c r="X54" s="20"/>
      <c r="Y54" s="27"/>
      <c r="Z54" s="20"/>
      <c r="AA54" s="27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>
        <f t="shared" si="13"/>
        <v>0</v>
      </c>
      <c r="AN54" s="20"/>
      <c r="AO54" s="20"/>
      <c r="AP54" s="20"/>
      <c r="AQ54" s="20"/>
      <c r="AR54" s="20"/>
      <c r="AS54" s="16"/>
      <c r="AT54" s="16"/>
      <c r="AU54" s="20">
        <f t="shared" si="15"/>
        <v>56</v>
      </c>
      <c r="AV54" s="60">
        <f t="shared" si="16"/>
        <v>34</v>
      </c>
      <c r="AW54" s="20">
        <v>21.075</v>
      </c>
      <c r="AX54" s="20">
        <f t="shared" si="17"/>
        <v>61.98529411764706</v>
      </c>
      <c r="AY54" s="20">
        <f t="shared" si="18"/>
        <v>37.63392857142857</v>
      </c>
      <c r="AZ54" s="20">
        <f t="shared" si="19"/>
        <v>0</v>
      </c>
      <c r="BA54" s="27">
        <f t="shared" si="20"/>
        <v>0</v>
      </c>
      <c r="BB54" s="20"/>
      <c r="BC54" s="20">
        <f t="shared" si="21"/>
        <v>0</v>
      </c>
      <c r="BD54" s="20">
        <f t="shared" si="22"/>
        <v>0</v>
      </c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</row>
    <row r="55" spans="1:162" ht="24.75" customHeight="1">
      <c r="A55" s="66"/>
      <c r="B55" s="20" t="s">
        <v>43</v>
      </c>
      <c r="C55" s="20">
        <f t="shared" si="25"/>
        <v>219.4</v>
      </c>
      <c r="D55" s="27">
        <f t="shared" si="1"/>
        <v>0</v>
      </c>
      <c r="E55" s="20">
        <f t="shared" si="2"/>
        <v>219.4</v>
      </c>
      <c r="F55" s="27">
        <f t="shared" si="3"/>
        <v>6</v>
      </c>
      <c r="G55" s="20">
        <f t="shared" si="4"/>
        <v>225.4</v>
      </c>
      <c r="H55" s="20">
        <v>51.4</v>
      </c>
      <c r="I55" s="20">
        <v>56</v>
      </c>
      <c r="J55" s="20"/>
      <c r="K55" s="20">
        <f aca="true" t="shared" si="31" ref="K55:K61">I55+J55</f>
        <v>56</v>
      </c>
      <c r="L55" s="20"/>
      <c r="M55" s="27">
        <f t="shared" si="27"/>
        <v>56</v>
      </c>
      <c r="N55" s="20">
        <v>56</v>
      </c>
      <c r="O55" s="20"/>
      <c r="P55" s="20">
        <f t="shared" si="5"/>
        <v>56</v>
      </c>
      <c r="Q55" s="20">
        <v>6</v>
      </c>
      <c r="R55" s="20">
        <f t="shared" si="5"/>
        <v>62</v>
      </c>
      <c r="S55" s="20">
        <v>56</v>
      </c>
      <c r="T55" s="20"/>
      <c r="U55" s="20">
        <f t="shared" si="6"/>
        <v>56</v>
      </c>
      <c r="V55" s="20"/>
      <c r="W55" s="20">
        <f t="shared" si="6"/>
        <v>56</v>
      </c>
      <c r="X55" s="20">
        <f t="shared" si="26"/>
        <v>0</v>
      </c>
      <c r="Y55" s="27">
        <f t="shared" si="7"/>
        <v>0</v>
      </c>
      <c r="Z55" s="20">
        <f t="shared" si="8"/>
        <v>0</v>
      </c>
      <c r="AA55" s="27">
        <f t="shared" si="28"/>
        <v>0</v>
      </c>
      <c r="AB55" s="20">
        <f t="shared" si="29"/>
        <v>0</v>
      </c>
      <c r="AC55" s="20"/>
      <c r="AD55" s="20"/>
      <c r="AE55" s="20"/>
      <c r="AF55" s="20">
        <f t="shared" si="11"/>
        <v>0</v>
      </c>
      <c r="AG55" s="20"/>
      <c r="AH55" s="20">
        <f t="shared" si="30"/>
        <v>0</v>
      </c>
      <c r="AI55" s="20"/>
      <c r="AJ55" s="20"/>
      <c r="AK55" s="20">
        <f t="shared" si="13"/>
        <v>0</v>
      </c>
      <c r="AL55" s="20"/>
      <c r="AM55" s="20">
        <f t="shared" si="13"/>
        <v>0</v>
      </c>
      <c r="AN55" s="20"/>
      <c r="AO55" s="20"/>
      <c r="AP55" s="20">
        <f t="shared" si="14"/>
        <v>0</v>
      </c>
      <c r="AQ55" s="20"/>
      <c r="AR55" s="20">
        <f t="shared" si="14"/>
        <v>0</v>
      </c>
      <c r="AS55" s="16"/>
      <c r="AT55" s="16"/>
      <c r="AU55" s="20">
        <f t="shared" si="15"/>
        <v>225.4</v>
      </c>
      <c r="AV55" s="60">
        <f t="shared" si="16"/>
        <v>169.4</v>
      </c>
      <c r="AW55" s="20">
        <v>152.238</v>
      </c>
      <c r="AX55" s="20">
        <f t="shared" si="17"/>
        <v>89.86894923258559</v>
      </c>
      <c r="AY55" s="20">
        <f t="shared" si="18"/>
        <v>67.54125998225376</v>
      </c>
      <c r="AZ55" s="20">
        <f t="shared" si="19"/>
        <v>0</v>
      </c>
      <c r="BA55" s="27">
        <f t="shared" si="20"/>
        <v>0</v>
      </c>
      <c r="BB55" s="20"/>
      <c r="BC55" s="20">
        <f t="shared" si="21"/>
        <v>0</v>
      </c>
      <c r="BD55" s="20">
        <f t="shared" si="22"/>
        <v>0</v>
      </c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</row>
    <row r="56" spans="1:162" s="29" customFormat="1" ht="24.75" customHeight="1">
      <c r="A56" s="63"/>
      <c r="B56" s="27" t="s">
        <v>25</v>
      </c>
      <c r="C56" s="27">
        <f t="shared" si="25"/>
        <v>5447.799999999999</v>
      </c>
      <c r="D56" s="27">
        <f t="shared" si="1"/>
        <v>0</v>
      </c>
      <c r="E56" s="27">
        <f t="shared" si="2"/>
        <v>5447.799999999999</v>
      </c>
      <c r="F56" s="27">
        <f t="shared" si="3"/>
        <v>37</v>
      </c>
      <c r="G56" s="27">
        <f t="shared" si="4"/>
        <v>5484.799999999999</v>
      </c>
      <c r="H56" s="27">
        <f>H58</f>
        <v>4995.299999999999</v>
      </c>
      <c r="I56" s="27">
        <f>I58</f>
        <v>151</v>
      </c>
      <c r="J56" s="27">
        <f>J58</f>
        <v>0</v>
      </c>
      <c r="K56" s="27">
        <f t="shared" si="31"/>
        <v>151</v>
      </c>
      <c r="L56" s="27">
        <f>L58</f>
        <v>0</v>
      </c>
      <c r="M56" s="20">
        <f aca="true" t="shared" si="32" ref="M56:M65">K56+L56</f>
        <v>151</v>
      </c>
      <c r="N56" s="27">
        <f>N58</f>
        <v>151</v>
      </c>
      <c r="O56" s="27">
        <f>O58</f>
        <v>0</v>
      </c>
      <c r="P56" s="27">
        <f t="shared" si="5"/>
        <v>151</v>
      </c>
      <c r="Q56" s="27">
        <f>Q58</f>
        <v>37</v>
      </c>
      <c r="R56" s="27">
        <f t="shared" si="5"/>
        <v>188</v>
      </c>
      <c r="S56" s="27">
        <f>S58</f>
        <v>150.5</v>
      </c>
      <c r="T56" s="27">
        <f>T58</f>
        <v>0</v>
      </c>
      <c r="U56" s="27">
        <f t="shared" si="6"/>
        <v>150.5</v>
      </c>
      <c r="V56" s="27">
        <f>V58</f>
        <v>0</v>
      </c>
      <c r="W56" s="27">
        <f t="shared" si="6"/>
        <v>150.5</v>
      </c>
      <c r="X56" s="27">
        <f t="shared" si="26"/>
        <v>10.5</v>
      </c>
      <c r="Y56" s="27">
        <f t="shared" si="7"/>
        <v>0</v>
      </c>
      <c r="Z56" s="27">
        <f t="shared" si="8"/>
        <v>10.5</v>
      </c>
      <c r="AA56" s="27">
        <f t="shared" si="28"/>
        <v>0</v>
      </c>
      <c r="AB56" s="27">
        <f t="shared" si="29"/>
        <v>10.5</v>
      </c>
      <c r="AC56" s="27">
        <f>AC58</f>
        <v>10.5</v>
      </c>
      <c r="AD56" s="27">
        <f>AD58</f>
        <v>0</v>
      </c>
      <c r="AE56" s="27">
        <f>AE58</f>
        <v>0</v>
      </c>
      <c r="AF56" s="27">
        <f t="shared" si="11"/>
        <v>0</v>
      </c>
      <c r="AG56" s="27">
        <f>AG58</f>
        <v>0</v>
      </c>
      <c r="AH56" s="27">
        <f t="shared" si="30"/>
        <v>0</v>
      </c>
      <c r="AI56" s="27">
        <f>AI58</f>
        <v>0</v>
      </c>
      <c r="AJ56" s="27">
        <f>AJ58</f>
        <v>0</v>
      </c>
      <c r="AK56" s="27">
        <f t="shared" si="13"/>
        <v>0</v>
      </c>
      <c r="AL56" s="27">
        <f>AL58</f>
        <v>0</v>
      </c>
      <c r="AM56" s="27">
        <f t="shared" si="13"/>
        <v>0</v>
      </c>
      <c r="AN56" s="27">
        <f>AN58</f>
        <v>0</v>
      </c>
      <c r="AO56" s="27">
        <f>AO58</f>
        <v>0</v>
      </c>
      <c r="AP56" s="27">
        <f t="shared" si="14"/>
        <v>0</v>
      </c>
      <c r="AQ56" s="27">
        <f>AQ58</f>
        <v>0</v>
      </c>
      <c r="AR56" s="27">
        <f t="shared" si="14"/>
        <v>0</v>
      </c>
      <c r="AS56" s="16"/>
      <c r="AT56" s="16"/>
      <c r="AU56" s="27">
        <f t="shared" si="15"/>
        <v>5484.799999999999</v>
      </c>
      <c r="AV56" s="27">
        <f t="shared" si="16"/>
        <v>5334.299999999999</v>
      </c>
      <c r="AW56" s="27">
        <f>AW58</f>
        <v>5272.865</v>
      </c>
      <c r="AX56" s="27">
        <f t="shared" si="17"/>
        <v>98.84830249517276</v>
      </c>
      <c r="AY56" s="27">
        <f t="shared" si="18"/>
        <v>96.1359575554259</v>
      </c>
      <c r="AZ56" s="27">
        <f t="shared" si="19"/>
        <v>10.5</v>
      </c>
      <c r="BA56" s="27">
        <f t="shared" si="20"/>
        <v>10.5</v>
      </c>
      <c r="BB56" s="27">
        <f>BB58</f>
        <v>10.4</v>
      </c>
      <c r="BC56" s="27">
        <f t="shared" si="21"/>
        <v>99.04761904761905</v>
      </c>
      <c r="BD56" s="27">
        <f t="shared" si="22"/>
        <v>99.04761904761905</v>
      </c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</row>
    <row r="57" spans="1:162" ht="19.5" customHeight="1">
      <c r="A57" s="51"/>
      <c r="B57" s="47" t="s">
        <v>12</v>
      </c>
      <c r="C57" s="20"/>
      <c r="D57" s="27">
        <f t="shared" si="1"/>
        <v>0</v>
      </c>
      <c r="E57" s="20">
        <f t="shared" si="2"/>
        <v>0</v>
      </c>
      <c r="F57" s="27">
        <f t="shared" si="3"/>
        <v>0</v>
      </c>
      <c r="G57" s="20">
        <f t="shared" si="4"/>
        <v>0</v>
      </c>
      <c r="H57" s="20"/>
      <c r="I57" s="20"/>
      <c r="J57" s="20"/>
      <c r="K57" s="20">
        <f t="shared" si="31"/>
        <v>0</v>
      </c>
      <c r="L57" s="20"/>
      <c r="M57" s="20">
        <f t="shared" si="32"/>
        <v>0</v>
      </c>
      <c r="N57" s="20"/>
      <c r="O57" s="20"/>
      <c r="P57" s="20">
        <f t="shared" si="5"/>
        <v>0</v>
      </c>
      <c r="Q57" s="20"/>
      <c r="R57" s="20">
        <f t="shared" si="5"/>
        <v>0</v>
      </c>
      <c r="S57" s="20"/>
      <c r="T57" s="20"/>
      <c r="U57" s="20">
        <f t="shared" si="6"/>
        <v>0</v>
      </c>
      <c r="V57" s="20"/>
      <c r="W57" s="20">
        <f t="shared" si="6"/>
        <v>0</v>
      </c>
      <c r="X57" s="20"/>
      <c r="Y57" s="27">
        <f t="shared" si="7"/>
        <v>0</v>
      </c>
      <c r="Z57" s="20">
        <f t="shared" si="8"/>
        <v>0</v>
      </c>
      <c r="AA57" s="27">
        <f t="shared" si="28"/>
        <v>0</v>
      </c>
      <c r="AB57" s="20">
        <f t="shared" si="29"/>
        <v>0</v>
      </c>
      <c r="AC57" s="20"/>
      <c r="AD57" s="20"/>
      <c r="AE57" s="20"/>
      <c r="AF57" s="20">
        <f t="shared" si="11"/>
        <v>0</v>
      </c>
      <c r="AG57" s="20"/>
      <c r="AH57" s="20">
        <f t="shared" si="30"/>
        <v>0</v>
      </c>
      <c r="AI57" s="20"/>
      <c r="AJ57" s="20"/>
      <c r="AK57" s="20">
        <f t="shared" si="13"/>
        <v>0</v>
      </c>
      <c r="AL57" s="20"/>
      <c r="AM57" s="20">
        <f t="shared" si="13"/>
        <v>0</v>
      </c>
      <c r="AN57" s="20"/>
      <c r="AO57" s="20"/>
      <c r="AP57" s="20">
        <f t="shared" si="14"/>
        <v>0</v>
      </c>
      <c r="AQ57" s="20"/>
      <c r="AR57" s="20">
        <f t="shared" si="14"/>
        <v>0</v>
      </c>
      <c r="AS57" s="16"/>
      <c r="AT57" s="16"/>
      <c r="AU57" s="20">
        <f t="shared" si="15"/>
        <v>0</v>
      </c>
      <c r="AV57" s="27">
        <f t="shared" si="16"/>
        <v>0</v>
      </c>
      <c r="AW57" s="20"/>
      <c r="AX57" s="20">
        <f t="shared" si="17"/>
        <v>0</v>
      </c>
      <c r="AY57" s="20">
        <f t="shared" si="18"/>
        <v>0</v>
      </c>
      <c r="AZ57" s="20">
        <f t="shared" si="19"/>
        <v>0</v>
      </c>
      <c r="BA57" s="27">
        <f t="shared" si="20"/>
        <v>0</v>
      </c>
      <c r="BB57" s="20"/>
      <c r="BC57" s="20">
        <f t="shared" si="21"/>
        <v>0</v>
      </c>
      <c r="BD57" s="20">
        <f t="shared" si="22"/>
        <v>0</v>
      </c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</row>
    <row r="58" spans="1:162" ht="24.75" customHeight="1">
      <c r="A58" s="52"/>
      <c r="B58" s="49" t="s">
        <v>11</v>
      </c>
      <c r="C58" s="20">
        <f>H58+I58+N58+S58</f>
        <v>5447.799999999999</v>
      </c>
      <c r="D58" s="20">
        <f t="shared" si="1"/>
        <v>0</v>
      </c>
      <c r="E58" s="20">
        <f t="shared" si="2"/>
        <v>5447.799999999999</v>
      </c>
      <c r="F58" s="20">
        <f t="shared" si="3"/>
        <v>37</v>
      </c>
      <c r="G58" s="20">
        <f t="shared" si="4"/>
        <v>5484.799999999999</v>
      </c>
      <c r="H58" s="20">
        <f>H60+H69+H70</f>
        <v>4995.299999999999</v>
      </c>
      <c r="I58" s="20">
        <f>I60+I69+I70</f>
        <v>151</v>
      </c>
      <c r="J58" s="20">
        <f>J60+J69+J70</f>
        <v>0</v>
      </c>
      <c r="K58" s="20">
        <f t="shared" si="31"/>
        <v>151</v>
      </c>
      <c r="L58" s="20">
        <f>L60+L69+L70</f>
        <v>0</v>
      </c>
      <c r="M58" s="20">
        <f t="shared" si="32"/>
        <v>151</v>
      </c>
      <c r="N58" s="20">
        <f>N60+N69+N70</f>
        <v>151</v>
      </c>
      <c r="O58" s="20">
        <f>O60+O69+O70</f>
        <v>0</v>
      </c>
      <c r="P58" s="20">
        <f t="shared" si="5"/>
        <v>151</v>
      </c>
      <c r="Q58" s="20">
        <f>Q60+Q69+Q70</f>
        <v>37</v>
      </c>
      <c r="R58" s="20">
        <f t="shared" si="5"/>
        <v>188</v>
      </c>
      <c r="S58" s="20">
        <f>S60+S69+S70</f>
        <v>150.5</v>
      </c>
      <c r="T58" s="20">
        <f>T60+T69+T70</f>
        <v>0</v>
      </c>
      <c r="U58" s="20">
        <f t="shared" si="6"/>
        <v>150.5</v>
      </c>
      <c r="V58" s="20">
        <f>V60+V69+V70</f>
        <v>0</v>
      </c>
      <c r="W58" s="20">
        <f t="shared" si="6"/>
        <v>150.5</v>
      </c>
      <c r="X58" s="20">
        <f>AC58+AD58+AI58+AN58</f>
        <v>10.5</v>
      </c>
      <c r="Y58" s="20">
        <f t="shared" si="7"/>
        <v>0</v>
      </c>
      <c r="Z58" s="20">
        <f t="shared" si="8"/>
        <v>10.5</v>
      </c>
      <c r="AA58" s="20">
        <f t="shared" si="28"/>
        <v>0</v>
      </c>
      <c r="AB58" s="20">
        <f t="shared" si="29"/>
        <v>10.5</v>
      </c>
      <c r="AC58" s="20">
        <f>AC60+AC69+AC70</f>
        <v>10.5</v>
      </c>
      <c r="AD58" s="20">
        <f>AD60+AD69+AD70</f>
        <v>0</v>
      </c>
      <c r="AE58" s="20">
        <f>AE60+AE69+AE70</f>
        <v>0</v>
      </c>
      <c r="AF58" s="20">
        <f t="shared" si="11"/>
        <v>0</v>
      </c>
      <c r="AG58" s="20">
        <f>AG60+AG69+AG70</f>
        <v>0</v>
      </c>
      <c r="AH58" s="20">
        <f t="shared" si="30"/>
        <v>0</v>
      </c>
      <c r="AI58" s="20">
        <f>AI60+AI69+AI70</f>
        <v>0</v>
      </c>
      <c r="AJ58" s="20">
        <f>AJ60+AJ69+AJ70</f>
        <v>0</v>
      </c>
      <c r="AK58" s="20">
        <f t="shared" si="13"/>
        <v>0</v>
      </c>
      <c r="AL58" s="20">
        <f>AL60+AL69+AL70</f>
        <v>0</v>
      </c>
      <c r="AM58" s="20">
        <f t="shared" si="13"/>
        <v>0</v>
      </c>
      <c r="AN58" s="20">
        <f>AN60+AN69+AN70</f>
        <v>0</v>
      </c>
      <c r="AO58" s="20">
        <f>AO60+AO69+AO70</f>
        <v>0</v>
      </c>
      <c r="AP58" s="20">
        <f t="shared" si="14"/>
        <v>0</v>
      </c>
      <c r="AQ58" s="20">
        <f>AQ60+AQ69+AQ70</f>
        <v>0</v>
      </c>
      <c r="AR58" s="20">
        <f t="shared" si="14"/>
        <v>0</v>
      </c>
      <c r="AS58" s="16"/>
      <c r="AT58" s="16"/>
      <c r="AU58" s="20">
        <f t="shared" si="15"/>
        <v>5484.799999999999</v>
      </c>
      <c r="AV58" s="20">
        <f t="shared" si="16"/>
        <v>5334.299999999999</v>
      </c>
      <c r="AW58" s="20">
        <f>AW60+AW69+AW70</f>
        <v>5272.865</v>
      </c>
      <c r="AX58" s="20">
        <f t="shared" si="17"/>
        <v>98.84830249517276</v>
      </c>
      <c r="AY58" s="20">
        <f t="shared" si="18"/>
        <v>96.1359575554259</v>
      </c>
      <c r="AZ58" s="20">
        <f t="shared" si="19"/>
        <v>10.5</v>
      </c>
      <c r="BA58" s="20">
        <f t="shared" si="20"/>
        <v>10.5</v>
      </c>
      <c r="BB58" s="20">
        <f>BB60+BB69+BB70</f>
        <v>10.4</v>
      </c>
      <c r="BC58" s="20">
        <f t="shared" si="21"/>
        <v>99.04761904761905</v>
      </c>
      <c r="BD58" s="20">
        <f t="shared" si="22"/>
        <v>99.04761904761905</v>
      </c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</row>
    <row r="59" spans="1:162" ht="19.5" customHeight="1">
      <c r="A59" s="52"/>
      <c r="B59" s="47" t="s">
        <v>12</v>
      </c>
      <c r="C59" s="20"/>
      <c r="D59" s="27">
        <f t="shared" si="1"/>
        <v>0</v>
      </c>
      <c r="E59" s="20">
        <f t="shared" si="2"/>
        <v>0</v>
      </c>
      <c r="F59" s="27">
        <f t="shared" si="3"/>
        <v>0</v>
      </c>
      <c r="G59" s="20">
        <f t="shared" si="4"/>
        <v>0</v>
      </c>
      <c r="H59" s="20"/>
      <c r="I59" s="20"/>
      <c r="J59" s="20"/>
      <c r="K59" s="20">
        <f t="shared" si="31"/>
        <v>0</v>
      </c>
      <c r="L59" s="20"/>
      <c r="M59" s="20">
        <f t="shared" si="32"/>
        <v>0</v>
      </c>
      <c r="N59" s="20"/>
      <c r="O59" s="20"/>
      <c r="P59" s="20">
        <f t="shared" si="5"/>
        <v>0</v>
      </c>
      <c r="Q59" s="20"/>
      <c r="R59" s="20">
        <f t="shared" si="5"/>
        <v>0</v>
      </c>
      <c r="S59" s="20"/>
      <c r="T59" s="20"/>
      <c r="U59" s="20">
        <f t="shared" si="6"/>
        <v>0</v>
      </c>
      <c r="V59" s="20"/>
      <c r="W59" s="20">
        <f t="shared" si="6"/>
        <v>0</v>
      </c>
      <c r="X59" s="20"/>
      <c r="Y59" s="27">
        <f t="shared" si="7"/>
        <v>0</v>
      </c>
      <c r="Z59" s="20">
        <f t="shared" si="8"/>
        <v>0</v>
      </c>
      <c r="AA59" s="27">
        <f t="shared" si="28"/>
        <v>0</v>
      </c>
      <c r="AB59" s="20">
        <f t="shared" si="29"/>
        <v>0</v>
      </c>
      <c r="AC59" s="20"/>
      <c r="AD59" s="20"/>
      <c r="AE59" s="20"/>
      <c r="AF59" s="20">
        <f t="shared" si="11"/>
        <v>0</v>
      </c>
      <c r="AG59" s="20"/>
      <c r="AH59" s="20">
        <f t="shared" si="30"/>
        <v>0</v>
      </c>
      <c r="AI59" s="20"/>
      <c r="AJ59" s="20"/>
      <c r="AK59" s="20">
        <f t="shared" si="13"/>
        <v>0</v>
      </c>
      <c r="AL59" s="20"/>
      <c r="AM59" s="20">
        <f t="shared" si="13"/>
        <v>0</v>
      </c>
      <c r="AN59" s="20"/>
      <c r="AO59" s="20"/>
      <c r="AP59" s="20">
        <f t="shared" si="14"/>
        <v>0</v>
      </c>
      <c r="AQ59" s="20"/>
      <c r="AR59" s="20">
        <f t="shared" si="14"/>
        <v>0</v>
      </c>
      <c r="AS59" s="16"/>
      <c r="AT59" s="16"/>
      <c r="AU59" s="20">
        <f t="shared" si="15"/>
        <v>0</v>
      </c>
      <c r="AV59" s="60">
        <f t="shared" si="16"/>
        <v>0</v>
      </c>
      <c r="AW59" s="20"/>
      <c r="AX59" s="20">
        <f t="shared" si="17"/>
        <v>0</v>
      </c>
      <c r="AY59" s="20">
        <f t="shared" si="18"/>
        <v>0</v>
      </c>
      <c r="AZ59" s="20">
        <f t="shared" si="19"/>
        <v>0</v>
      </c>
      <c r="BA59" s="60">
        <f t="shared" si="20"/>
        <v>0</v>
      </c>
      <c r="BB59" s="20"/>
      <c r="BC59" s="20">
        <f t="shared" si="21"/>
        <v>0</v>
      </c>
      <c r="BD59" s="20">
        <f t="shared" si="22"/>
        <v>0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</row>
    <row r="60" spans="1:162" ht="24.75" customHeight="1">
      <c r="A60" s="52"/>
      <c r="B60" s="47" t="s">
        <v>13</v>
      </c>
      <c r="C60" s="20">
        <f aca="true" t="shared" si="33" ref="C60:C70">H60+I60+N60+S60</f>
        <v>5310.099999999999</v>
      </c>
      <c r="D60" s="27">
        <f t="shared" si="1"/>
        <v>0</v>
      </c>
      <c r="E60" s="20">
        <f t="shared" si="2"/>
        <v>5310.099999999999</v>
      </c>
      <c r="F60" s="27">
        <f t="shared" si="3"/>
        <v>37</v>
      </c>
      <c r="G60" s="20">
        <f t="shared" si="4"/>
        <v>5347.099999999999</v>
      </c>
      <c r="H60" s="20">
        <f>H61+H63+H65+H67+H68</f>
        <v>4857.599999999999</v>
      </c>
      <c r="I60" s="20">
        <f>I61+I63+I65+I67+I68</f>
        <v>151</v>
      </c>
      <c r="J60" s="20">
        <f>J61+J63+J65+J67+J68</f>
        <v>0</v>
      </c>
      <c r="K60" s="20">
        <f t="shared" si="31"/>
        <v>151</v>
      </c>
      <c r="L60" s="20">
        <f>L61+L62+L63+L65+L67+L68</f>
        <v>0</v>
      </c>
      <c r="M60" s="20">
        <f t="shared" si="32"/>
        <v>151</v>
      </c>
      <c r="N60" s="20">
        <f>N61+N63+N65+N67+N68</f>
        <v>151</v>
      </c>
      <c r="O60" s="20">
        <f>O61+O62+O63+O65+O67+O68</f>
        <v>0</v>
      </c>
      <c r="P60" s="20">
        <f t="shared" si="5"/>
        <v>151</v>
      </c>
      <c r="Q60" s="20">
        <f>Q61+Q62+Q63+Q64+Q65+Q66+Q67+Q68</f>
        <v>37</v>
      </c>
      <c r="R60" s="20">
        <f t="shared" si="5"/>
        <v>188</v>
      </c>
      <c r="S60" s="20">
        <f>S61+S63+S65+S67+S68</f>
        <v>150.5</v>
      </c>
      <c r="T60" s="20">
        <f>T61+T62+T63+T65+T67+T68</f>
        <v>0</v>
      </c>
      <c r="U60" s="20">
        <f t="shared" si="6"/>
        <v>150.5</v>
      </c>
      <c r="V60" s="20">
        <f>V61+V62+V63+V64+V65+V66+V67+V68</f>
        <v>0</v>
      </c>
      <c r="W60" s="20">
        <f t="shared" si="6"/>
        <v>150.5</v>
      </c>
      <c r="X60" s="20">
        <f aca="true" t="shared" si="34" ref="X60:X70">AC60+AD60+AI60+AN60</f>
        <v>10.5</v>
      </c>
      <c r="Y60" s="27">
        <f t="shared" si="7"/>
        <v>0</v>
      </c>
      <c r="Z60" s="20">
        <f t="shared" si="8"/>
        <v>10.5</v>
      </c>
      <c r="AA60" s="27">
        <f t="shared" si="28"/>
        <v>0</v>
      </c>
      <c r="AB60" s="20">
        <f t="shared" si="29"/>
        <v>10.5</v>
      </c>
      <c r="AC60" s="20">
        <f>AC61+AC63+AC65+AC67+AC68</f>
        <v>10.5</v>
      </c>
      <c r="AD60" s="20">
        <f>AD61+AD63+AD65+AD67+AD68</f>
        <v>0</v>
      </c>
      <c r="AE60" s="20">
        <f>AE61+AE63+AE65+AE67+AE68</f>
        <v>0</v>
      </c>
      <c r="AF60" s="20">
        <f t="shared" si="11"/>
        <v>0</v>
      </c>
      <c r="AG60" s="20">
        <f>AG61+AG63+AG65+AG67+AG68</f>
        <v>0</v>
      </c>
      <c r="AH60" s="20">
        <f t="shared" si="30"/>
        <v>0</v>
      </c>
      <c r="AI60" s="20">
        <f>AI61+AI63+AI65+AI67+AI68</f>
        <v>0</v>
      </c>
      <c r="AJ60" s="20">
        <f>AJ61+AJ63+AJ65+AJ67+AJ68</f>
        <v>0</v>
      </c>
      <c r="AK60" s="20">
        <f t="shared" si="13"/>
        <v>0</v>
      </c>
      <c r="AL60" s="20">
        <f>AL61+AL63+AL65+AL67+AL68</f>
        <v>0</v>
      </c>
      <c r="AM60" s="20">
        <f t="shared" si="13"/>
        <v>0</v>
      </c>
      <c r="AN60" s="20">
        <f>AN61+AN63+AN65+AN67+AN68</f>
        <v>0</v>
      </c>
      <c r="AO60" s="20">
        <f>AO61+AO63+AO65+AO67+AO68</f>
        <v>0</v>
      </c>
      <c r="AP60" s="20">
        <f t="shared" si="14"/>
        <v>0</v>
      </c>
      <c r="AQ60" s="20">
        <f>AQ61+AQ63+AQ65+AQ67+AQ68</f>
        <v>0</v>
      </c>
      <c r="AR60" s="20">
        <f t="shared" si="14"/>
        <v>0</v>
      </c>
      <c r="AS60" s="16"/>
      <c r="AT60" s="16"/>
      <c r="AU60" s="20">
        <f t="shared" si="15"/>
        <v>5347.099999999999</v>
      </c>
      <c r="AV60" s="60">
        <f t="shared" si="16"/>
        <v>5196.599999999999</v>
      </c>
      <c r="AW60" s="20">
        <f>AW61+AW63+AW65+AW67+AW68+AW62+AW64+AW66</f>
        <v>5135.964999999999</v>
      </c>
      <c r="AX60" s="20">
        <f t="shared" si="17"/>
        <v>98.83317938652195</v>
      </c>
      <c r="AY60" s="20">
        <f t="shared" si="18"/>
        <v>96.05141104523948</v>
      </c>
      <c r="AZ60" s="20">
        <f t="shared" si="19"/>
        <v>10.5</v>
      </c>
      <c r="BA60" s="60">
        <f t="shared" si="20"/>
        <v>10.5</v>
      </c>
      <c r="BB60" s="20">
        <f>BB61+BB63+BB65+BB67+BB68</f>
        <v>10.4</v>
      </c>
      <c r="BC60" s="20">
        <f t="shared" si="21"/>
        <v>99.04761904761905</v>
      </c>
      <c r="BD60" s="20">
        <f t="shared" si="22"/>
        <v>99.04761904761905</v>
      </c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</row>
    <row r="61" spans="1:162" ht="24.75" customHeight="1">
      <c r="A61" s="52"/>
      <c r="B61" s="47" t="s">
        <v>14</v>
      </c>
      <c r="C61" s="20">
        <f t="shared" si="33"/>
        <v>405</v>
      </c>
      <c r="D61" s="60">
        <f t="shared" si="1"/>
        <v>-32</v>
      </c>
      <c r="E61" s="20">
        <f t="shared" si="2"/>
        <v>373</v>
      </c>
      <c r="F61" s="60">
        <f t="shared" si="3"/>
        <v>0</v>
      </c>
      <c r="G61" s="20">
        <f t="shared" si="4"/>
        <v>373</v>
      </c>
      <c r="H61" s="20">
        <f>H15+H31+H40+H49</f>
        <v>357</v>
      </c>
      <c r="I61" s="20">
        <f>I15+I31+I40+I49</f>
        <v>16</v>
      </c>
      <c r="J61" s="20">
        <f>J15+J31+J40+J49</f>
        <v>0</v>
      </c>
      <c r="K61" s="20">
        <f t="shared" si="31"/>
        <v>16</v>
      </c>
      <c r="L61" s="20">
        <f>L15+L31+L40+L49</f>
        <v>0</v>
      </c>
      <c r="M61" s="20">
        <f t="shared" si="32"/>
        <v>16</v>
      </c>
      <c r="N61" s="20">
        <f>N15+N31+N40+N49</f>
        <v>16</v>
      </c>
      <c r="O61" s="20">
        <f>O15+O31+O40+O49</f>
        <v>-16</v>
      </c>
      <c r="P61" s="20">
        <f t="shared" si="5"/>
        <v>0</v>
      </c>
      <c r="Q61" s="20">
        <f>Q15+Q31+Q40+Q49</f>
        <v>0</v>
      </c>
      <c r="R61" s="20">
        <f t="shared" si="5"/>
        <v>0</v>
      </c>
      <c r="S61" s="20">
        <f>S15+S31+S40+S49</f>
        <v>16</v>
      </c>
      <c r="T61" s="20">
        <f>T15+T31+T40+T49</f>
        <v>-16</v>
      </c>
      <c r="U61" s="20">
        <f t="shared" si="6"/>
        <v>0</v>
      </c>
      <c r="V61" s="20">
        <f>V15+V31+V40+V49</f>
        <v>0</v>
      </c>
      <c r="W61" s="20">
        <f t="shared" si="6"/>
        <v>0</v>
      </c>
      <c r="X61" s="20">
        <f t="shared" si="34"/>
        <v>0</v>
      </c>
      <c r="Y61" s="27">
        <f t="shared" si="7"/>
        <v>0</v>
      </c>
      <c r="Z61" s="20">
        <f t="shared" si="8"/>
        <v>0</v>
      </c>
      <c r="AA61" s="27">
        <f t="shared" si="28"/>
        <v>0</v>
      </c>
      <c r="AB61" s="20">
        <f t="shared" si="29"/>
        <v>0</v>
      </c>
      <c r="AC61" s="20">
        <f>AC15+AC31+AC40+AC49</f>
        <v>0</v>
      </c>
      <c r="AD61" s="20">
        <f>AD15+AD31+AD40+AD49</f>
        <v>0</v>
      </c>
      <c r="AE61" s="20">
        <f>AE15+AE31+AE40+AE49</f>
        <v>0</v>
      </c>
      <c r="AF61" s="20">
        <f t="shared" si="11"/>
        <v>0</v>
      </c>
      <c r="AG61" s="20">
        <f>AG15+AG31+AG40+AG49</f>
        <v>0</v>
      </c>
      <c r="AH61" s="20">
        <f t="shared" si="30"/>
        <v>0</v>
      </c>
      <c r="AI61" s="20">
        <f>AI15+AI31+AI40+AI49</f>
        <v>0</v>
      </c>
      <c r="AJ61" s="20">
        <f>AJ15+AJ31+AJ40+AJ49</f>
        <v>0</v>
      </c>
      <c r="AK61" s="20">
        <f t="shared" si="13"/>
        <v>0</v>
      </c>
      <c r="AL61" s="20">
        <f>AL15+AL31+AL40+AL49</f>
        <v>0</v>
      </c>
      <c r="AM61" s="20">
        <f t="shared" si="13"/>
        <v>0</v>
      </c>
      <c r="AN61" s="20">
        <f>AN15+AN31+AN40+AN49</f>
        <v>0</v>
      </c>
      <c r="AO61" s="20">
        <f>AO15+AO31+AO40+AO49</f>
        <v>0</v>
      </c>
      <c r="AP61" s="20">
        <f t="shared" si="14"/>
        <v>0</v>
      </c>
      <c r="AQ61" s="20">
        <f>AQ15+AQ31+AQ40+AQ49</f>
        <v>0</v>
      </c>
      <c r="AR61" s="20">
        <f t="shared" si="14"/>
        <v>0</v>
      </c>
      <c r="AS61" s="16"/>
      <c r="AT61" s="16"/>
      <c r="AU61" s="20">
        <f t="shared" si="15"/>
        <v>373</v>
      </c>
      <c r="AV61" s="60">
        <f t="shared" si="16"/>
        <v>373</v>
      </c>
      <c r="AW61" s="20">
        <f>AW49+AW40+AW31+AW15</f>
        <v>371.88</v>
      </c>
      <c r="AX61" s="20">
        <f t="shared" si="17"/>
        <v>99.69973190348526</v>
      </c>
      <c r="AY61" s="20">
        <f t="shared" si="18"/>
        <v>99.69973190348526</v>
      </c>
      <c r="AZ61" s="20">
        <f t="shared" si="19"/>
        <v>0</v>
      </c>
      <c r="BA61" s="60">
        <f t="shared" si="20"/>
        <v>0</v>
      </c>
      <c r="BB61" s="20">
        <f>BB15+BB31+BB40+BB49</f>
        <v>0</v>
      </c>
      <c r="BC61" s="20">
        <f t="shared" si="21"/>
        <v>0</v>
      </c>
      <c r="BD61" s="20">
        <f t="shared" si="22"/>
        <v>0</v>
      </c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</row>
    <row r="62" spans="1:162" ht="24.75" customHeight="1">
      <c r="A62" s="52"/>
      <c r="B62" s="20" t="s">
        <v>42</v>
      </c>
      <c r="C62" s="20"/>
      <c r="D62" s="60">
        <f t="shared" si="1"/>
        <v>32</v>
      </c>
      <c r="E62" s="20">
        <f t="shared" si="2"/>
        <v>32</v>
      </c>
      <c r="F62" s="60">
        <f t="shared" si="3"/>
        <v>14</v>
      </c>
      <c r="G62" s="20">
        <f t="shared" si="4"/>
        <v>46</v>
      </c>
      <c r="H62" s="20"/>
      <c r="I62" s="20"/>
      <c r="J62" s="20"/>
      <c r="K62" s="20"/>
      <c r="L62" s="20">
        <f>L50</f>
        <v>0</v>
      </c>
      <c r="M62" s="20">
        <f t="shared" si="32"/>
        <v>0</v>
      </c>
      <c r="N62" s="20"/>
      <c r="O62" s="20">
        <f>O50</f>
        <v>16</v>
      </c>
      <c r="P62" s="20">
        <f t="shared" si="5"/>
        <v>16</v>
      </c>
      <c r="Q62" s="20">
        <f>Q50</f>
        <v>14</v>
      </c>
      <c r="R62" s="20">
        <f t="shared" si="5"/>
        <v>30</v>
      </c>
      <c r="S62" s="20"/>
      <c r="T62" s="20">
        <f>T50</f>
        <v>16</v>
      </c>
      <c r="U62" s="20">
        <f t="shared" si="6"/>
        <v>16</v>
      </c>
      <c r="V62" s="20">
        <f>V50</f>
        <v>0</v>
      </c>
      <c r="W62" s="20">
        <f t="shared" si="6"/>
        <v>16</v>
      </c>
      <c r="X62" s="20"/>
      <c r="Y62" s="27"/>
      <c r="Z62" s="20"/>
      <c r="AA62" s="27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16"/>
      <c r="AT62" s="16"/>
      <c r="AU62" s="20">
        <f t="shared" si="15"/>
        <v>46</v>
      </c>
      <c r="AV62" s="60">
        <f t="shared" si="16"/>
        <v>30</v>
      </c>
      <c r="AW62" s="20">
        <f>AW50</f>
        <v>21.532</v>
      </c>
      <c r="AX62" s="20">
        <f t="shared" si="17"/>
        <v>71.77333333333334</v>
      </c>
      <c r="AY62" s="20">
        <f t="shared" si="18"/>
        <v>46.80869565217392</v>
      </c>
      <c r="AZ62" s="20">
        <f t="shared" si="19"/>
        <v>0</v>
      </c>
      <c r="BA62" s="60">
        <f t="shared" si="20"/>
        <v>0</v>
      </c>
      <c r="BB62" s="20"/>
      <c r="BC62" s="20">
        <f t="shared" si="21"/>
        <v>0</v>
      </c>
      <c r="BD62" s="20">
        <f t="shared" si="22"/>
        <v>0</v>
      </c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</row>
    <row r="63" spans="1:162" ht="24.75" customHeight="1">
      <c r="A63" s="52"/>
      <c r="B63" s="47" t="s">
        <v>15</v>
      </c>
      <c r="C63" s="20">
        <f t="shared" si="33"/>
        <v>2039.5</v>
      </c>
      <c r="D63" s="27">
        <f t="shared" si="1"/>
        <v>0</v>
      </c>
      <c r="E63" s="20">
        <f t="shared" si="2"/>
        <v>2039.5</v>
      </c>
      <c r="F63" s="60">
        <f t="shared" si="3"/>
        <v>-113.5</v>
      </c>
      <c r="G63" s="20">
        <f t="shared" si="4"/>
        <v>1926</v>
      </c>
      <c r="H63" s="20">
        <f>H16+H26+H32+H41+H51</f>
        <v>1869</v>
      </c>
      <c r="I63" s="20">
        <f>I16+I26+I32+I41+I51</f>
        <v>57</v>
      </c>
      <c r="J63" s="20">
        <f>J16+J26+J32+J41+J51</f>
        <v>0</v>
      </c>
      <c r="K63" s="20">
        <f>I63+J63</f>
        <v>57</v>
      </c>
      <c r="L63" s="20">
        <f>L16+L26+L32+L41+L51</f>
        <v>0</v>
      </c>
      <c r="M63" s="20">
        <f t="shared" si="32"/>
        <v>57</v>
      </c>
      <c r="N63" s="20">
        <f>N16+N26+N32+N41+N51</f>
        <v>57</v>
      </c>
      <c r="O63" s="20">
        <f>O16+O26+O32+O41+O51</f>
        <v>0</v>
      </c>
      <c r="P63" s="20">
        <f t="shared" si="5"/>
        <v>57</v>
      </c>
      <c r="Q63" s="20">
        <f>Q16+Q26+Q32+Q41+Q51</f>
        <v>-57</v>
      </c>
      <c r="R63" s="20">
        <f t="shared" si="5"/>
        <v>0</v>
      </c>
      <c r="S63" s="20">
        <f>S16+S26+S32+S41+S51</f>
        <v>56.5</v>
      </c>
      <c r="T63" s="20">
        <f>T16+T26+T32+T41+T51</f>
        <v>0</v>
      </c>
      <c r="U63" s="20">
        <f t="shared" si="6"/>
        <v>56.5</v>
      </c>
      <c r="V63" s="20">
        <f>V16+V26+V32+V41+V51</f>
        <v>-56.5</v>
      </c>
      <c r="W63" s="20">
        <f t="shared" si="6"/>
        <v>0</v>
      </c>
      <c r="X63" s="20">
        <f t="shared" si="34"/>
        <v>10.5</v>
      </c>
      <c r="Y63" s="27">
        <f t="shared" si="7"/>
        <v>0</v>
      </c>
      <c r="Z63" s="20">
        <f t="shared" si="8"/>
        <v>10.5</v>
      </c>
      <c r="AA63" s="27">
        <f aca="true" t="shared" si="35" ref="AA63:AA70">AG63+AL63+AQ63</f>
        <v>0</v>
      </c>
      <c r="AB63" s="20">
        <f aca="true" t="shared" si="36" ref="AB63:AB70">Z63+AA63</f>
        <v>10.5</v>
      </c>
      <c r="AC63" s="20">
        <f>AC16+AC26+AC32+AC41+AC51</f>
        <v>10.5</v>
      </c>
      <c r="AD63" s="20">
        <f>AD16+AD26+AD32+AD41+AD51</f>
        <v>0</v>
      </c>
      <c r="AE63" s="20">
        <f>AE16+AE26+AE32+AE41+AE51</f>
        <v>0</v>
      </c>
      <c r="AF63" s="20">
        <f t="shared" si="11"/>
        <v>0</v>
      </c>
      <c r="AG63" s="20">
        <f>AG16+AG26+AG32+AG41+AG51</f>
        <v>0</v>
      </c>
      <c r="AH63" s="20">
        <f aca="true" t="shared" si="37" ref="AH63:AH70">AF63+AG63</f>
        <v>0</v>
      </c>
      <c r="AI63" s="20">
        <f>AI16+AI26+AI32+AI41+AI51</f>
        <v>0</v>
      </c>
      <c r="AJ63" s="20">
        <f>AJ16+AJ26+AJ32+AJ41+AJ51</f>
        <v>0</v>
      </c>
      <c r="AK63" s="20">
        <f t="shared" si="13"/>
        <v>0</v>
      </c>
      <c r="AL63" s="20">
        <f>AL16+AL26+AL32+AL41+AL51</f>
        <v>0</v>
      </c>
      <c r="AM63" s="20">
        <f t="shared" si="13"/>
        <v>0</v>
      </c>
      <c r="AN63" s="20">
        <f>AN16+AN26+AN32+AN41+AN51</f>
        <v>0</v>
      </c>
      <c r="AO63" s="20">
        <f>AO16+AO26+AO32+AO41+AO51</f>
        <v>0</v>
      </c>
      <c r="AP63" s="20">
        <f t="shared" si="14"/>
        <v>0</v>
      </c>
      <c r="AQ63" s="20">
        <f>AQ16+AQ26+AQ32+AQ41+AQ51</f>
        <v>0</v>
      </c>
      <c r="AR63" s="20">
        <f t="shared" si="14"/>
        <v>0</v>
      </c>
      <c r="AS63" s="16"/>
      <c r="AT63" s="16"/>
      <c r="AU63" s="20">
        <f t="shared" si="15"/>
        <v>1926</v>
      </c>
      <c r="AV63" s="60">
        <f t="shared" si="16"/>
        <v>1926</v>
      </c>
      <c r="AW63" s="20">
        <f>AW51+AW32+AW26+AW16+AW41</f>
        <v>1925.6999999999998</v>
      </c>
      <c r="AX63" s="20">
        <f t="shared" si="17"/>
        <v>99.98442367601244</v>
      </c>
      <c r="AY63" s="20">
        <f t="shared" si="18"/>
        <v>99.98442367601244</v>
      </c>
      <c r="AZ63" s="20">
        <f t="shared" si="19"/>
        <v>10.5</v>
      </c>
      <c r="BA63" s="60">
        <f t="shared" si="20"/>
        <v>10.5</v>
      </c>
      <c r="BB63" s="20">
        <f>BB16+BB26+BB32+BB41+BB51</f>
        <v>10.4</v>
      </c>
      <c r="BC63" s="20">
        <f t="shared" si="21"/>
        <v>99.04761904761905</v>
      </c>
      <c r="BD63" s="20">
        <f t="shared" si="22"/>
        <v>99.04761904761905</v>
      </c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</row>
    <row r="64" spans="1:162" ht="24.75" customHeight="1">
      <c r="A64" s="52"/>
      <c r="B64" s="20" t="s">
        <v>46</v>
      </c>
      <c r="C64" s="20"/>
      <c r="D64" s="27"/>
      <c r="E64" s="20"/>
      <c r="F64" s="60">
        <f t="shared" si="3"/>
        <v>118.5</v>
      </c>
      <c r="G64" s="20">
        <f t="shared" si="4"/>
        <v>118.5</v>
      </c>
      <c r="H64" s="20"/>
      <c r="I64" s="20"/>
      <c r="J64" s="20"/>
      <c r="K64" s="20"/>
      <c r="L64" s="20"/>
      <c r="M64" s="20">
        <f t="shared" si="32"/>
        <v>0</v>
      </c>
      <c r="N64" s="20"/>
      <c r="O64" s="20"/>
      <c r="P64" s="20"/>
      <c r="Q64" s="20">
        <f>Q52</f>
        <v>62</v>
      </c>
      <c r="R64" s="20">
        <f t="shared" si="5"/>
        <v>62</v>
      </c>
      <c r="S64" s="20"/>
      <c r="T64" s="20"/>
      <c r="U64" s="20"/>
      <c r="V64" s="20">
        <f>V52</f>
        <v>56.5</v>
      </c>
      <c r="W64" s="20">
        <f t="shared" si="6"/>
        <v>56.5</v>
      </c>
      <c r="X64" s="20"/>
      <c r="Y64" s="27"/>
      <c r="Z64" s="20"/>
      <c r="AA64" s="27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16"/>
      <c r="AT64" s="16"/>
      <c r="AU64" s="20">
        <f t="shared" si="15"/>
        <v>118.5</v>
      </c>
      <c r="AV64" s="60">
        <f t="shared" si="16"/>
        <v>62</v>
      </c>
      <c r="AW64" s="20">
        <f>AW52</f>
        <v>41.74</v>
      </c>
      <c r="AX64" s="20">
        <f t="shared" si="17"/>
        <v>67.3225806451613</v>
      </c>
      <c r="AY64" s="20">
        <f t="shared" si="18"/>
        <v>35.22362869198312</v>
      </c>
      <c r="AZ64" s="20">
        <f t="shared" si="19"/>
        <v>0</v>
      </c>
      <c r="BA64" s="27">
        <f t="shared" si="20"/>
        <v>0</v>
      </c>
      <c r="BB64" s="20"/>
      <c r="BC64" s="20">
        <f t="shared" si="21"/>
        <v>0</v>
      </c>
      <c r="BD64" s="20">
        <f t="shared" si="22"/>
        <v>0</v>
      </c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</row>
    <row r="65" spans="1:162" ht="24.75" customHeight="1">
      <c r="A65" s="52"/>
      <c r="B65" s="47" t="s">
        <v>16</v>
      </c>
      <c r="C65" s="20">
        <f t="shared" si="33"/>
        <v>929.2</v>
      </c>
      <c r="D65" s="27">
        <f t="shared" si="1"/>
        <v>0</v>
      </c>
      <c r="E65" s="20">
        <f t="shared" si="2"/>
        <v>929.2</v>
      </c>
      <c r="F65" s="60">
        <f t="shared" si="3"/>
        <v>-44</v>
      </c>
      <c r="G65" s="20">
        <f t="shared" si="4"/>
        <v>885.2</v>
      </c>
      <c r="H65" s="20">
        <f>H17+H33+H42+H53</f>
        <v>863.2</v>
      </c>
      <c r="I65" s="20">
        <f>I17+I33+I42+I53</f>
        <v>22</v>
      </c>
      <c r="J65" s="20">
        <f>J17+J33+J42+J53</f>
        <v>0</v>
      </c>
      <c r="K65" s="20">
        <f>I65+J65</f>
        <v>22</v>
      </c>
      <c r="L65" s="20">
        <f>L17+L33+L42+L53</f>
        <v>0</v>
      </c>
      <c r="M65" s="20">
        <f t="shared" si="32"/>
        <v>22</v>
      </c>
      <c r="N65" s="20">
        <f>N17+N33+N42+N53</f>
        <v>22</v>
      </c>
      <c r="O65" s="20">
        <f>O17+O33+O42+O53</f>
        <v>0</v>
      </c>
      <c r="P65" s="20">
        <f t="shared" si="5"/>
        <v>22</v>
      </c>
      <c r="Q65" s="20">
        <f>Q17+Q33+Q42+Q53</f>
        <v>-22</v>
      </c>
      <c r="R65" s="20">
        <f t="shared" si="5"/>
        <v>0</v>
      </c>
      <c r="S65" s="20">
        <f>S17+S33+S42+S53</f>
        <v>22</v>
      </c>
      <c r="T65" s="20">
        <f>T17+T33+T42+T53</f>
        <v>0</v>
      </c>
      <c r="U65" s="20">
        <f t="shared" si="6"/>
        <v>22</v>
      </c>
      <c r="V65" s="20">
        <f>V17+V33+V42+V53</f>
        <v>-22</v>
      </c>
      <c r="W65" s="20">
        <f t="shared" si="6"/>
        <v>0</v>
      </c>
      <c r="X65" s="20">
        <f t="shared" si="34"/>
        <v>0</v>
      </c>
      <c r="Y65" s="27">
        <f t="shared" si="7"/>
        <v>0</v>
      </c>
      <c r="Z65" s="20">
        <f t="shared" si="8"/>
        <v>0</v>
      </c>
      <c r="AA65" s="27">
        <f t="shared" si="35"/>
        <v>0</v>
      </c>
      <c r="AB65" s="20">
        <f t="shared" si="36"/>
        <v>0</v>
      </c>
      <c r="AC65" s="20">
        <f>AC17+AC33+AC42+AC53</f>
        <v>0</v>
      </c>
      <c r="AD65" s="20">
        <f>AD17+AD33+AD42+AD53</f>
        <v>0</v>
      </c>
      <c r="AE65" s="20">
        <f>AE17+AE33+AE42+AE53</f>
        <v>0</v>
      </c>
      <c r="AF65" s="20">
        <f t="shared" si="11"/>
        <v>0</v>
      </c>
      <c r="AG65" s="20">
        <f>AG17+AG33+AG42+AG53</f>
        <v>0</v>
      </c>
      <c r="AH65" s="20">
        <f t="shared" si="37"/>
        <v>0</v>
      </c>
      <c r="AI65" s="20">
        <f>AI17+AI33+AI42+AI53</f>
        <v>0</v>
      </c>
      <c r="AJ65" s="20">
        <f>AJ17+AJ33+AJ42+AJ53</f>
        <v>0</v>
      </c>
      <c r="AK65" s="20">
        <f t="shared" si="13"/>
        <v>0</v>
      </c>
      <c r="AL65" s="20">
        <f>AL17+AL33+AL42+AL53</f>
        <v>0</v>
      </c>
      <c r="AM65" s="20">
        <f t="shared" si="13"/>
        <v>0</v>
      </c>
      <c r="AN65" s="20">
        <f>AN17+AN33+AN42+AN53</f>
        <v>0</v>
      </c>
      <c r="AO65" s="20">
        <f>AO17+AO33+AO42+AO53</f>
        <v>0</v>
      </c>
      <c r="AP65" s="20">
        <f t="shared" si="14"/>
        <v>0</v>
      </c>
      <c r="AQ65" s="20">
        <f>AQ17+AQ33+AQ42+AQ53</f>
        <v>0</v>
      </c>
      <c r="AR65" s="20">
        <f t="shared" si="14"/>
        <v>0</v>
      </c>
      <c r="AS65" s="16"/>
      <c r="AT65" s="16"/>
      <c r="AU65" s="20">
        <f t="shared" si="15"/>
        <v>885.2</v>
      </c>
      <c r="AV65" s="60">
        <f t="shared" si="16"/>
        <v>885.2</v>
      </c>
      <c r="AW65" s="20">
        <f>AW53+AW42+AW33+AW17</f>
        <v>885</v>
      </c>
      <c r="AX65" s="20">
        <f t="shared" si="17"/>
        <v>99.9774062358789</v>
      </c>
      <c r="AY65" s="20">
        <f t="shared" si="18"/>
        <v>99.9774062358789</v>
      </c>
      <c r="AZ65" s="20">
        <f t="shared" si="19"/>
        <v>0</v>
      </c>
      <c r="BA65" s="27">
        <f t="shared" si="20"/>
        <v>0</v>
      </c>
      <c r="BB65" s="20">
        <f>BB17+BB33+BB42+BB53</f>
        <v>0</v>
      </c>
      <c r="BC65" s="20">
        <f t="shared" si="21"/>
        <v>0</v>
      </c>
      <c r="BD65" s="20">
        <f t="shared" si="22"/>
        <v>0</v>
      </c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</row>
    <row r="66" spans="1:162" ht="24.75" customHeight="1">
      <c r="A66" s="52"/>
      <c r="B66" s="20" t="s">
        <v>47</v>
      </c>
      <c r="C66" s="20"/>
      <c r="D66" s="27"/>
      <c r="E66" s="20"/>
      <c r="F66" s="60">
        <f t="shared" si="3"/>
        <v>56</v>
      </c>
      <c r="G66" s="20">
        <f t="shared" si="4"/>
        <v>56</v>
      </c>
      <c r="H66" s="20"/>
      <c r="I66" s="20"/>
      <c r="J66" s="20"/>
      <c r="K66" s="20"/>
      <c r="L66" s="20"/>
      <c r="M66" s="20"/>
      <c r="N66" s="20"/>
      <c r="O66" s="20"/>
      <c r="P66" s="20"/>
      <c r="Q66" s="20">
        <f>Q54</f>
        <v>34</v>
      </c>
      <c r="R66" s="20">
        <f t="shared" si="5"/>
        <v>34</v>
      </c>
      <c r="S66" s="20"/>
      <c r="T66" s="20"/>
      <c r="U66" s="20"/>
      <c r="V66" s="20">
        <f>V54</f>
        <v>22</v>
      </c>
      <c r="W66" s="20">
        <f t="shared" si="6"/>
        <v>22</v>
      </c>
      <c r="X66" s="20"/>
      <c r="Y66" s="27"/>
      <c r="Z66" s="20"/>
      <c r="AA66" s="27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16"/>
      <c r="AT66" s="16"/>
      <c r="AU66" s="20">
        <f t="shared" si="15"/>
        <v>56</v>
      </c>
      <c r="AV66" s="60">
        <f t="shared" si="16"/>
        <v>34</v>
      </c>
      <c r="AW66" s="20">
        <f>AW54</f>
        <v>21.075</v>
      </c>
      <c r="AX66" s="20">
        <f t="shared" si="17"/>
        <v>61.98529411764706</v>
      </c>
      <c r="AY66" s="20">
        <f t="shared" si="18"/>
        <v>37.63392857142857</v>
      </c>
      <c r="AZ66" s="20">
        <f t="shared" si="19"/>
        <v>0</v>
      </c>
      <c r="BA66" s="27">
        <f t="shared" si="20"/>
        <v>0</v>
      </c>
      <c r="BB66" s="20"/>
      <c r="BC66" s="20">
        <f t="shared" si="21"/>
        <v>0</v>
      </c>
      <c r="BD66" s="20">
        <f t="shared" si="22"/>
        <v>0</v>
      </c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</row>
    <row r="67" spans="1:162" ht="24.75" customHeight="1">
      <c r="A67" s="52"/>
      <c r="B67" s="47" t="s">
        <v>44</v>
      </c>
      <c r="C67" s="20">
        <f t="shared" si="33"/>
        <v>1936.0000000000002</v>
      </c>
      <c r="D67" s="27">
        <f t="shared" si="1"/>
        <v>0</v>
      </c>
      <c r="E67" s="20">
        <f t="shared" si="2"/>
        <v>1936.0000000000002</v>
      </c>
      <c r="F67" s="27">
        <f t="shared" si="3"/>
        <v>6</v>
      </c>
      <c r="G67" s="20">
        <f t="shared" si="4"/>
        <v>1942.0000000000002</v>
      </c>
      <c r="H67" s="20">
        <f>H18+H43+H55</f>
        <v>1768.0000000000002</v>
      </c>
      <c r="I67" s="20">
        <f>I18+I43+I55</f>
        <v>56</v>
      </c>
      <c r="J67" s="20">
        <f>J18+J43+J55</f>
        <v>0</v>
      </c>
      <c r="K67" s="20">
        <f>I67+J67</f>
        <v>56</v>
      </c>
      <c r="L67" s="20">
        <f>L18+L43+L55</f>
        <v>0</v>
      </c>
      <c r="M67" s="20">
        <f>K67</f>
        <v>56</v>
      </c>
      <c r="N67" s="20">
        <f>N18+N43+N55</f>
        <v>56</v>
      </c>
      <c r="O67" s="20">
        <f>O18+O43+O55</f>
        <v>0</v>
      </c>
      <c r="P67" s="20">
        <f t="shared" si="5"/>
        <v>56</v>
      </c>
      <c r="Q67" s="20">
        <f>Q18+Q43+Q55</f>
        <v>6</v>
      </c>
      <c r="R67" s="20">
        <f t="shared" si="5"/>
        <v>62</v>
      </c>
      <c r="S67" s="20">
        <f>S18+S43+S55</f>
        <v>56</v>
      </c>
      <c r="T67" s="20">
        <f>T18+T43+T55</f>
        <v>0</v>
      </c>
      <c r="U67" s="20">
        <f t="shared" si="6"/>
        <v>56</v>
      </c>
      <c r="V67" s="20">
        <f>V18+V43+V55</f>
        <v>0</v>
      </c>
      <c r="W67" s="20">
        <f t="shared" si="6"/>
        <v>56</v>
      </c>
      <c r="X67" s="20">
        <f t="shared" si="34"/>
        <v>0</v>
      </c>
      <c r="Y67" s="27">
        <f t="shared" si="7"/>
        <v>0</v>
      </c>
      <c r="Z67" s="20">
        <f t="shared" si="8"/>
        <v>0</v>
      </c>
      <c r="AA67" s="27">
        <f t="shared" si="35"/>
        <v>0</v>
      </c>
      <c r="AB67" s="20">
        <f t="shared" si="36"/>
        <v>0</v>
      </c>
      <c r="AC67" s="20">
        <f>AC18+AC43+AC55</f>
        <v>0</v>
      </c>
      <c r="AD67" s="20">
        <f>AD18+AD43+AD55</f>
        <v>0</v>
      </c>
      <c r="AE67" s="20">
        <f>AE18+AE43+AE55</f>
        <v>0</v>
      </c>
      <c r="AF67" s="20">
        <f t="shared" si="11"/>
        <v>0</v>
      </c>
      <c r="AG67" s="20">
        <f>AG18+AG43+AG55</f>
        <v>0</v>
      </c>
      <c r="AH67" s="20">
        <f t="shared" si="37"/>
        <v>0</v>
      </c>
      <c r="AI67" s="20">
        <f>AI18+AI43+AI55</f>
        <v>0</v>
      </c>
      <c r="AJ67" s="20">
        <f>AJ18+AJ43+AJ55</f>
        <v>0</v>
      </c>
      <c r="AK67" s="20">
        <f t="shared" si="13"/>
        <v>0</v>
      </c>
      <c r="AL67" s="20">
        <f>AL18+AL43+AL55</f>
        <v>0</v>
      </c>
      <c r="AM67" s="20">
        <f t="shared" si="13"/>
        <v>0</v>
      </c>
      <c r="AN67" s="20">
        <f>AN18+AN43+AN55</f>
        <v>0</v>
      </c>
      <c r="AO67" s="20">
        <f>AO18+AO43+AO55</f>
        <v>0</v>
      </c>
      <c r="AP67" s="20">
        <f t="shared" si="14"/>
        <v>0</v>
      </c>
      <c r="AQ67" s="20">
        <f>AQ18+AQ43+AQ55</f>
        <v>0</v>
      </c>
      <c r="AR67" s="20">
        <f t="shared" si="14"/>
        <v>0</v>
      </c>
      <c r="AS67" s="16"/>
      <c r="AT67" s="16"/>
      <c r="AU67" s="20">
        <f t="shared" si="15"/>
        <v>1942.0000000000002</v>
      </c>
      <c r="AV67" s="60">
        <f t="shared" si="16"/>
        <v>1886.0000000000002</v>
      </c>
      <c r="AW67" s="20">
        <f>AW18+AW43+AW55</f>
        <v>1868.638</v>
      </c>
      <c r="AX67" s="20">
        <f t="shared" si="17"/>
        <v>99.07942735949096</v>
      </c>
      <c r="AY67" s="20">
        <f t="shared" si="18"/>
        <v>96.22234809474767</v>
      </c>
      <c r="AZ67" s="20">
        <f t="shared" si="19"/>
        <v>0</v>
      </c>
      <c r="BA67" s="27">
        <f t="shared" si="20"/>
        <v>0</v>
      </c>
      <c r="BB67" s="20">
        <f>BB18+BB43+BB55</f>
        <v>0</v>
      </c>
      <c r="BC67" s="20">
        <f t="shared" si="21"/>
        <v>0</v>
      </c>
      <c r="BD67" s="20">
        <f t="shared" si="22"/>
        <v>0</v>
      </c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</row>
    <row r="68" spans="1:162" ht="24.75" customHeight="1">
      <c r="A68" s="52"/>
      <c r="B68" s="47" t="s">
        <v>45</v>
      </c>
      <c r="C68" s="20">
        <f t="shared" si="33"/>
        <v>0.4</v>
      </c>
      <c r="D68" s="27">
        <f t="shared" si="1"/>
        <v>0</v>
      </c>
      <c r="E68" s="20">
        <f t="shared" si="2"/>
        <v>0.4</v>
      </c>
      <c r="F68" s="27">
        <f t="shared" si="3"/>
        <v>0</v>
      </c>
      <c r="G68" s="20">
        <f t="shared" si="4"/>
        <v>0.4</v>
      </c>
      <c r="H68" s="20">
        <f>H19</f>
        <v>0.4</v>
      </c>
      <c r="I68" s="20">
        <f>I19</f>
        <v>0</v>
      </c>
      <c r="J68" s="20">
        <f>J19</f>
        <v>0</v>
      </c>
      <c r="K68" s="20">
        <f>I68+J68</f>
        <v>0</v>
      </c>
      <c r="L68" s="20">
        <f>L19</f>
        <v>0</v>
      </c>
      <c r="M68" s="20"/>
      <c r="N68" s="20">
        <f>N19</f>
        <v>0</v>
      </c>
      <c r="O68" s="20">
        <f>O19</f>
        <v>0</v>
      </c>
      <c r="P68" s="20">
        <f t="shared" si="5"/>
        <v>0</v>
      </c>
      <c r="Q68" s="20">
        <f>Q19</f>
        <v>0</v>
      </c>
      <c r="R68" s="20">
        <f t="shared" si="5"/>
        <v>0</v>
      </c>
      <c r="S68" s="20">
        <f>S19</f>
        <v>0</v>
      </c>
      <c r="T68" s="20">
        <f>T19</f>
        <v>0</v>
      </c>
      <c r="U68" s="20">
        <f t="shared" si="6"/>
        <v>0</v>
      </c>
      <c r="V68" s="20">
        <f>V19</f>
        <v>0</v>
      </c>
      <c r="W68" s="20">
        <f t="shared" si="6"/>
        <v>0</v>
      </c>
      <c r="X68" s="20">
        <f t="shared" si="34"/>
        <v>0</v>
      </c>
      <c r="Y68" s="27">
        <f t="shared" si="7"/>
        <v>0</v>
      </c>
      <c r="Z68" s="20">
        <f t="shared" si="8"/>
        <v>0</v>
      </c>
      <c r="AA68" s="27">
        <f t="shared" si="35"/>
        <v>0</v>
      </c>
      <c r="AB68" s="20">
        <f t="shared" si="36"/>
        <v>0</v>
      </c>
      <c r="AC68" s="20">
        <f>AC19</f>
        <v>0</v>
      </c>
      <c r="AD68" s="20">
        <f>AD19</f>
        <v>0</v>
      </c>
      <c r="AE68" s="20">
        <f>AE19</f>
        <v>0</v>
      </c>
      <c r="AF68" s="20">
        <f t="shared" si="11"/>
        <v>0</v>
      </c>
      <c r="AG68" s="20">
        <f>AG19</f>
        <v>0</v>
      </c>
      <c r="AH68" s="20">
        <f t="shared" si="37"/>
        <v>0</v>
      </c>
      <c r="AI68" s="20">
        <f>AI19</f>
        <v>0</v>
      </c>
      <c r="AJ68" s="20">
        <f>AJ19</f>
        <v>0</v>
      </c>
      <c r="AK68" s="20">
        <f t="shared" si="13"/>
        <v>0</v>
      </c>
      <c r="AL68" s="20">
        <f>AL19</f>
        <v>0</v>
      </c>
      <c r="AM68" s="20">
        <f t="shared" si="13"/>
        <v>0</v>
      </c>
      <c r="AN68" s="20">
        <f>AN19</f>
        <v>0</v>
      </c>
      <c r="AO68" s="20">
        <f>AO19</f>
        <v>0</v>
      </c>
      <c r="AP68" s="20">
        <f t="shared" si="14"/>
        <v>0</v>
      </c>
      <c r="AQ68" s="20">
        <f>AQ19</f>
        <v>0</v>
      </c>
      <c r="AR68" s="20">
        <f t="shared" si="14"/>
        <v>0</v>
      </c>
      <c r="AS68" s="16"/>
      <c r="AT68" s="16"/>
      <c r="AU68" s="20">
        <f t="shared" si="15"/>
        <v>0.4</v>
      </c>
      <c r="AV68" s="60">
        <f t="shared" si="16"/>
        <v>0.4</v>
      </c>
      <c r="AW68" s="20">
        <f>AW19</f>
        <v>0.4</v>
      </c>
      <c r="AX68" s="20">
        <f t="shared" si="17"/>
        <v>100</v>
      </c>
      <c r="AY68" s="20">
        <f t="shared" si="18"/>
        <v>100</v>
      </c>
      <c r="AZ68" s="20">
        <f t="shared" si="19"/>
        <v>0</v>
      </c>
      <c r="BA68" s="27">
        <f t="shared" si="20"/>
        <v>0</v>
      </c>
      <c r="BB68" s="20">
        <f>BB19</f>
        <v>0</v>
      </c>
      <c r="BC68" s="20">
        <f t="shared" si="21"/>
        <v>0</v>
      </c>
      <c r="BD68" s="20">
        <f t="shared" si="22"/>
        <v>0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</row>
    <row r="69" spans="1:162" ht="24.75" customHeight="1">
      <c r="A69" s="52"/>
      <c r="B69" s="47" t="s">
        <v>19</v>
      </c>
      <c r="C69" s="20">
        <f t="shared" si="33"/>
        <v>123</v>
      </c>
      <c r="D69" s="27">
        <f t="shared" si="1"/>
        <v>0</v>
      </c>
      <c r="E69" s="20">
        <f t="shared" si="2"/>
        <v>123</v>
      </c>
      <c r="F69" s="27">
        <f t="shared" si="3"/>
        <v>0</v>
      </c>
      <c r="G69" s="20">
        <f t="shared" si="4"/>
        <v>123</v>
      </c>
      <c r="H69" s="20">
        <f>H20+H34+H44</f>
        <v>123</v>
      </c>
      <c r="I69" s="20">
        <f>I20+I34+I44</f>
        <v>0</v>
      </c>
      <c r="J69" s="20">
        <f>J20+J34+J44</f>
        <v>0</v>
      </c>
      <c r="K69" s="20">
        <f>I69+J69</f>
        <v>0</v>
      </c>
      <c r="L69" s="20">
        <f>L20+L34+L44</f>
        <v>0</v>
      </c>
      <c r="M69" s="20"/>
      <c r="N69" s="20">
        <f>N20+N34+N44</f>
        <v>0</v>
      </c>
      <c r="O69" s="20">
        <f>O20+O34+O44</f>
        <v>0</v>
      </c>
      <c r="P69" s="20">
        <f t="shared" si="5"/>
        <v>0</v>
      </c>
      <c r="Q69" s="20">
        <f>Q20+Q34+Q44</f>
        <v>0</v>
      </c>
      <c r="R69" s="20">
        <f t="shared" si="5"/>
        <v>0</v>
      </c>
      <c r="S69" s="20">
        <f>S20+S34+S44</f>
        <v>0</v>
      </c>
      <c r="T69" s="20">
        <f>T20+T34+T44</f>
        <v>0</v>
      </c>
      <c r="U69" s="20">
        <f t="shared" si="6"/>
        <v>0</v>
      </c>
      <c r="V69" s="20">
        <f>V20+V34+V44</f>
        <v>0</v>
      </c>
      <c r="W69" s="20">
        <f t="shared" si="6"/>
        <v>0</v>
      </c>
      <c r="X69" s="20">
        <f t="shared" si="34"/>
        <v>0</v>
      </c>
      <c r="Y69" s="27">
        <f t="shared" si="7"/>
        <v>0</v>
      </c>
      <c r="Z69" s="20">
        <f t="shared" si="8"/>
        <v>0</v>
      </c>
      <c r="AA69" s="27">
        <f t="shared" si="35"/>
        <v>0</v>
      </c>
      <c r="AB69" s="20">
        <f t="shared" si="36"/>
        <v>0</v>
      </c>
      <c r="AC69" s="20">
        <f>AC20+AC34+AC44</f>
        <v>0</v>
      </c>
      <c r="AD69" s="20">
        <f>AD20+AD34+AD44</f>
        <v>0</v>
      </c>
      <c r="AE69" s="20">
        <f>AE20+AE34+AE44</f>
        <v>0</v>
      </c>
      <c r="AF69" s="20">
        <f t="shared" si="11"/>
        <v>0</v>
      </c>
      <c r="AG69" s="20">
        <f>AG20+AG34+AG44</f>
        <v>0</v>
      </c>
      <c r="AH69" s="20">
        <f t="shared" si="37"/>
        <v>0</v>
      </c>
      <c r="AI69" s="20">
        <f>AI20+AI34+AI44</f>
        <v>0</v>
      </c>
      <c r="AJ69" s="20">
        <f>AJ20+AJ34+AJ44</f>
        <v>0</v>
      </c>
      <c r="AK69" s="20">
        <f t="shared" si="13"/>
        <v>0</v>
      </c>
      <c r="AL69" s="20">
        <f>AL20+AL34+AL44</f>
        <v>0</v>
      </c>
      <c r="AM69" s="20">
        <f t="shared" si="13"/>
        <v>0</v>
      </c>
      <c r="AN69" s="20">
        <f>AN20+AN34+AN44</f>
        <v>0</v>
      </c>
      <c r="AO69" s="20">
        <f>AO20+AO34+AO44</f>
        <v>0</v>
      </c>
      <c r="AP69" s="20">
        <f t="shared" si="14"/>
        <v>0</v>
      </c>
      <c r="AQ69" s="20">
        <f>AQ20+AQ34+AQ44</f>
        <v>0</v>
      </c>
      <c r="AR69" s="20">
        <f t="shared" si="14"/>
        <v>0</v>
      </c>
      <c r="AS69" s="16"/>
      <c r="AT69" s="16"/>
      <c r="AU69" s="20">
        <f t="shared" si="15"/>
        <v>123</v>
      </c>
      <c r="AV69" s="60">
        <f t="shared" si="16"/>
        <v>123</v>
      </c>
      <c r="AW69" s="20">
        <f>AW20+AW34+AW44</f>
        <v>122.3</v>
      </c>
      <c r="AX69" s="20">
        <f t="shared" si="17"/>
        <v>99.43089430894308</v>
      </c>
      <c r="AY69" s="20">
        <f t="shared" si="18"/>
        <v>99.43089430894308</v>
      </c>
      <c r="AZ69" s="20">
        <f t="shared" si="19"/>
        <v>0</v>
      </c>
      <c r="BA69" s="27">
        <f t="shared" si="20"/>
        <v>0</v>
      </c>
      <c r="BB69" s="20">
        <f>BB20+BB34+BB44</f>
        <v>0</v>
      </c>
      <c r="BC69" s="20">
        <f t="shared" si="21"/>
        <v>0</v>
      </c>
      <c r="BD69" s="20">
        <f t="shared" si="22"/>
        <v>0</v>
      </c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</row>
    <row r="70" spans="1:162" ht="44.25" customHeight="1">
      <c r="A70" s="53"/>
      <c r="B70" s="49" t="s">
        <v>21</v>
      </c>
      <c r="C70" s="20">
        <f t="shared" si="33"/>
        <v>14.7</v>
      </c>
      <c r="D70" s="27">
        <f t="shared" si="1"/>
        <v>0</v>
      </c>
      <c r="E70" s="20">
        <f t="shared" si="2"/>
        <v>14.7</v>
      </c>
      <c r="F70" s="27">
        <f t="shared" si="3"/>
        <v>0</v>
      </c>
      <c r="G70" s="20">
        <f t="shared" si="4"/>
        <v>14.7</v>
      </c>
      <c r="H70" s="20">
        <f>H21+H35</f>
        <v>14.7</v>
      </c>
      <c r="I70" s="20">
        <f>I21+I35</f>
        <v>0</v>
      </c>
      <c r="J70" s="20">
        <f>J21+J35</f>
        <v>0</v>
      </c>
      <c r="K70" s="20">
        <f>I70+J70</f>
        <v>0</v>
      </c>
      <c r="L70" s="20">
        <f>L21+L35</f>
        <v>0</v>
      </c>
      <c r="M70" s="20"/>
      <c r="N70" s="20">
        <f>N21+N35</f>
        <v>0</v>
      </c>
      <c r="O70" s="20">
        <f>O21+O35</f>
        <v>0</v>
      </c>
      <c r="P70" s="20">
        <f t="shared" si="5"/>
        <v>0</v>
      </c>
      <c r="Q70" s="20">
        <f>Q21+Q35</f>
        <v>0</v>
      </c>
      <c r="R70" s="20">
        <f t="shared" si="5"/>
        <v>0</v>
      </c>
      <c r="S70" s="20">
        <f>S21+S35</f>
        <v>0</v>
      </c>
      <c r="T70" s="20">
        <f>T21+T35</f>
        <v>0</v>
      </c>
      <c r="U70" s="20">
        <f t="shared" si="6"/>
        <v>0</v>
      </c>
      <c r="V70" s="20">
        <f>V21+V35</f>
        <v>0</v>
      </c>
      <c r="W70" s="20">
        <f t="shared" si="6"/>
        <v>0</v>
      </c>
      <c r="X70" s="20">
        <f t="shared" si="34"/>
        <v>0</v>
      </c>
      <c r="Y70" s="27">
        <f t="shared" si="7"/>
        <v>0</v>
      </c>
      <c r="Z70" s="20">
        <f t="shared" si="8"/>
        <v>0</v>
      </c>
      <c r="AA70" s="27">
        <f t="shared" si="35"/>
        <v>0</v>
      </c>
      <c r="AB70" s="20">
        <f t="shared" si="36"/>
        <v>0</v>
      </c>
      <c r="AC70" s="20">
        <f>AC21+AC35</f>
        <v>0</v>
      </c>
      <c r="AD70" s="20">
        <f>AD21+AD35</f>
        <v>0</v>
      </c>
      <c r="AE70" s="20">
        <f>AE21+AE35</f>
        <v>0</v>
      </c>
      <c r="AF70" s="20">
        <f t="shared" si="11"/>
        <v>0</v>
      </c>
      <c r="AG70" s="20">
        <f>AG21+AG35</f>
        <v>0</v>
      </c>
      <c r="AH70" s="20">
        <f t="shared" si="37"/>
        <v>0</v>
      </c>
      <c r="AI70" s="20">
        <f>AI21+AI35</f>
        <v>0</v>
      </c>
      <c r="AJ70" s="20">
        <f>AJ21+AJ35</f>
        <v>0</v>
      </c>
      <c r="AK70" s="20">
        <f t="shared" si="13"/>
        <v>0</v>
      </c>
      <c r="AL70" s="20">
        <f>AL21+AL35</f>
        <v>0</v>
      </c>
      <c r="AM70" s="20">
        <f t="shared" si="13"/>
        <v>0</v>
      </c>
      <c r="AN70" s="20">
        <f>AN21+AN35</f>
        <v>0</v>
      </c>
      <c r="AO70" s="20">
        <f>AO21+AO35</f>
        <v>0</v>
      </c>
      <c r="AP70" s="20">
        <f t="shared" si="14"/>
        <v>0</v>
      </c>
      <c r="AQ70" s="20">
        <f>AQ21+AQ35</f>
        <v>0</v>
      </c>
      <c r="AR70" s="20">
        <f t="shared" si="14"/>
        <v>0</v>
      </c>
      <c r="AS70" s="16"/>
      <c r="AT70" s="16"/>
      <c r="AU70" s="20">
        <f t="shared" si="15"/>
        <v>14.7</v>
      </c>
      <c r="AV70" s="60">
        <f t="shared" si="16"/>
        <v>14.7</v>
      </c>
      <c r="AW70" s="20">
        <f>AW21+AW35</f>
        <v>14.600000000000001</v>
      </c>
      <c r="AX70" s="20">
        <f t="shared" si="17"/>
        <v>99.31972789115648</v>
      </c>
      <c r="AY70" s="20">
        <f t="shared" si="18"/>
        <v>99.31972789115648</v>
      </c>
      <c r="AZ70" s="20">
        <f t="shared" si="19"/>
        <v>0</v>
      </c>
      <c r="BA70" s="27">
        <f t="shared" si="20"/>
        <v>0</v>
      </c>
      <c r="BB70" s="20">
        <f>BB21+BB35</f>
        <v>0</v>
      </c>
      <c r="BC70" s="20">
        <f t="shared" si="21"/>
        <v>0</v>
      </c>
      <c r="BD70" s="20">
        <f t="shared" si="22"/>
        <v>0</v>
      </c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</row>
    <row r="71" spans="1:162" s="5" customFormat="1" ht="15">
      <c r="A71" s="3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</row>
    <row r="72" spans="1:162" s="5" customFormat="1" ht="15">
      <c r="A72" s="38"/>
      <c r="B72" s="5" t="s">
        <v>55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</row>
    <row r="73" spans="1:162" s="33" customFormat="1" ht="16.5">
      <c r="A73" s="39"/>
      <c r="B73" s="64">
        <v>773887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Y73" s="31"/>
      <c r="Z73" s="31" t="s">
        <v>29</v>
      </c>
      <c r="AA73" s="31"/>
      <c r="AB73" s="31"/>
      <c r="AD73" s="31"/>
      <c r="AE73" s="31"/>
      <c r="AF73" s="31"/>
      <c r="AG73" s="31"/>
      <c r="AH73" s="31" t="s">
        <v>36</v>
      </c>
      <c r="AI73" s="31"/>
      <c r="AJ73" s="31" t="s">
        <v>36</v>
      </c>
      <c r="AK73" s="31"/>
      <c r="AL73" s="31"/>
      <c r="AM73" s="31"/>
      <c r="AN73" s="31"/>
      <c r="AO73" s="31"/>
      <c r="AP73" s="31"/>
      <c r="AQ73" s="31"/>
      <c r="AR73" s="31"/>
      <c r="AS73" s="32"/>
      <c r="AT73" s="32"/>
      <c r="AU73" s="32"/>
      <c r="AV73" s="32"/>
      <c r="AW73" s="32"/>
      <c r="AX73" s="32"/>
      <c r="AY73" s="31"/>
      <c r="AZ73" s="32"/>
      <c r="BA73" s="32"/>
      <c r="BB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</row>
    <row r="74" spans="1:162" s="5" customFormat="1" ht="15">
      <c r="A74" s="3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</row>
    <row r="76" spans="2:162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</row>
    <row r="78" spans="8:23" ht="1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8:23" ht="1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</sheetData>
  <mergeCells count="7">
    <mergeCell ref="Z4:AM4"/>
    <mergeCell ref="A46:A55"/>
    <mergeCell ref="A28:A34"/>
    <mergeCell ref="A37:A44"/>
    <mergeCell ref="A12:A21"/>
    <mergeCell ref="A23:A26"/>
    <mergeCell ref="B7:BC7"/>
  </mergeCells>
  <conditionalFormatting sqref="S1:AB1 AO1 AD1:AH1 AX10:AY10 BC10:BD10 BD1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2362204724409449" header="0" footer="0"/>
  <pageSetup cellComments="asDisplayed" fitToHeight="3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72"/>
  <sheetViews>
    <sheetView showZeros="0" zoomScale="75" zoomScaleNormal="75" zoomScaleSheetLayoutView="80" workbookViewId="0" topLeftCell="A1">
      <pane xSplit="2" ySplit="9" topLeftCell="C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9" sqref="B69"/>
    </sheetView>
  </sheetViews>
  <sheetFormatPr defaultColWidth="9.00390625" defaultRowHeight="12.75" outlineLevelCol="1"/>
  <cols>
    <col min="1" max="1" width="6.25390625" style="37" customWidth="1"/>
    <col min="2" max="2" width="73.25390625" style="17" customWidth="1"/>
    <col min="3" max="3" width="12.00390625" style="17" customWidth="1"/>
    <col min="4" max="4" width="12.00390625" style="17" hidden="1" customWidth="1" outlineLevel="1"/>
    <col min="5" max="5" width="12.00390625" style="17" hidden="1" customWidth="1" outlineLevel="1" collapsed="1"/>
    <col min="6" max="7" width="12.00390625" style="17" hidden="1" customWidth="1" outlineLevel="1"/>
    <col min="8" max="8" width="12.00390625" style="17" customWidth="1" collapsed="1"/>
    <col min="9" max="9" width="12.00390625" style="17" hidden="1" customWidth="1" outlineLevel="1"/>
    <col min="10" max="10" width="12.00390625" style="17" hidden="1" customWidth="1" outlineLevel="1" collapsed="1"/>
    <col min="11" max="12" width="12.00390625" style="17" hidden="1" customWidth="1" outlineLevel="1"/>
    <col min="13" max="13" width="9.25390625" style="17" customWidth="1" collapsed="1"/>
    <col min="14" max="16384" width="9.25390625" style="17" customWidth="1"/>
  </cols>
  <sheetData>
    <row r="1" spans="1:12" s="5" customFormat="1" ht="18">
      <c r="A1" s="34"/>
      <c r="B1" s="1"/>
      <c r="C1" s="2"/>
      <c r="D1" s="2"/>
      <c r="E1" s="2"/>
      <c r="F1" s="2"/>
      <c r="G1" s="4"/>
      <c r="H1" s="3" t="s">
        <v>35</v>
      </c>
      <c r="I1" s="2"/>
      <c r="J1" s="3"/>
      <c r="K1" s="2"/>
      <c r="L1" s="4" t="s">
        <v>35</v>
      </c>
    </row>
    <row r="2" spans="1:12" s="5" customFormat="1" ht="18">
      <c r="A2" s="34"/>
      <c r="B2" s="1"/>
      <c r="C2" s="2"/>
      <c r="D2" s="2"/>
      <c r="E2" s="2"/>
      <c r="F2" s="2"/>
      <c r="G2" s="4"/>
      <c r="H2" s="3" t="s">
        <v>0</v>
      </c>
      <c r="I2" s="2"/>
      <c r="J2" s="3"/>
      <c r="K2" s="2"/>
      <c r="L2" s="4" t="s">
        <v>0</v>
      </c>
    </row>
    <row r="3" spans="1:12" s="5" customFormat="1" ht="18">
      <c r="A3" s="34"/>
      <c r="B3" s="1"/>
      <c r="C3" s="2"/>
      <c r="D3" s="2"/>
      <c r="E3" s="2"/>
      <c r="F3" s="2"/>
      <c r="G3" s="6"/>
      <c r="H3" s="46" t="s">
        <v>31</v>
      </c>
      <c r="I3" s="2"/>
      <c r="J3" s="3"/>
      <c r="K3" s="2"/>
      <c r="L3" s="6" t="s">
        <v>31</v>
      </c>
    </row>
    <row r="4" spans="1:12" s="5" customFormat="1" ht="18">
      <c r="A4" s="34"/>
      <c r="B4" s="1"/>
      <c r="C4" s="2"/>
      <c r="D4" s="2"/>
      <c r="E4" s="2"/>
      <c r="F4" s="2"/>
      <c r="G4" s="6"/>
      <c r="H4" s="3"/>
      <c r="I4" s="2"/>
      <c r="J4" s="3"/>
      <c r="K4" s="2"/>
      <c r="L4" s="6"/>
    </row>
    <row r="5" spans="1:12" s="5" customFormat="1" ht="18">
      <c r="A5" s="34"/>
      <c r="B5" s="1"/>
      <c r="C5" s="2"/>
      <c r="D5" s="2"/>
      <c r="E5" s="2"/>
      <c r="F5" s="2"/>
      <c r="G5" s="6"/>
      <c r="H5" s="3"/>
      <c r="I5" s="2"/>
      <c r="J5" s="3"/>
      <c r="K5" s="2"/>
      <c r="L5" s="6"/>
    </row>
    <row r="6" spans="1:12" s="5" customFormat="1" ht="36" customHeight="1">
      <c r="A6"/>
      <c r="B6" s="69" t="s">
        <v>33</v>
      </c>
      <c r="C6" s="69"/>
      <c r="D6"/>
      <c r="E6"/>
      <c r="F6"/>
      <c r="G6"/>
      <c r="H6"/>
      <c r="I6"/>
      <c r="J6"/>
      <c r="K6"/>
      <c r="L6"/>
    </row>
    <row r="7" spans="1:12" s="5" customFormat="1" ht="17.25" customHeight="1">
      <c r="A7" s="4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5" customFormat="1" ht="17.25" customHeight="1">
      <c r="A8" s="35"/>
      <c r="B8" s="7"/>
      <c r="C8" s="8"/>
      <c r="D8" s="8"/>
      <c r="E8" s="8"/>
      <c r="F8" s="8"/>
      <c r="H8" s="10" t="s">
        <v>1</v>
      </c>
      <c r="I8" s="8"/>
      <c r="J8" s="8"/>
      <c r="K8" s="8"/>
      <c r="L8" s="10" t="s">
        <v>1</v>
      </c>
    </row>
    <row r="9" spans="1:12" s="5" customFormat="1" ht="79.5" customHeight="1">
      <c r="A9" s="36" t="s">
        <v>2</v>
      </c>
      <c r="B9" s="11" t="s">
        <v>3</v>
      </c>
      <c r="C9" s="12" t="s">
        <v>32</v>
      </c>
      <c r="D9" s="12" t="s">
        <v>4</v>
      </c>
      <c r="E9" s="12" t="s">
        <v>5</v>
      </c>
      <c r="F9" s="12" t="s">
        <v>6</v>
      </c>
      <c r="G9" s="12" t="s">
        <v>7</v>
      </c>
      <c r="H9" s="11" t="s">
        <v>8</v>
      </c>
      <c r="I9" s="12" t="s">
        <v>9</v>
      </c>
      <c r="J9" s="12" t="s">
        <v>10</v>
      </c>
      <c r="K9" s="12" t="s">
        <v>6</v>
      </c>
      <c r="L9" s="12" t="s">
        <v>7</v>
      </c>
    </row>
    <row r="10" spans="1:130" ht="117" customHeight="1">
      <c r="A10" s="40">
        <v>1</v>
      </c>
      <c r="B10" s="13" t="s">
        <v>30</v>
      </c>
      <c r="C10" s="14">
        <f>D10+E10+F10+G10</f>
        <v>4631</v>
      </c>
      <c r="D10" s="14">
        <f>D11</f>
        <v>4631</v>
      </c>
      <c r="E10" s="14">
        <f>E11</f>
        <v>0</v>
      </c>
      <c r="F10" s="14">
        <f>F11</f>
        <v>0</v>
      </c>
      <c r="G10" s="14">
        <f>G11</f>
        <v>0</v>
      </c>
      <c r="H10" s="14">
        <f>I10+J10+K10+L10</f>
        <v>0</v>
      </c>
      <c r="I10" s="14">
        <f>I11</f>
        <v>0</v>
      </c>
      <c r="J10" s="14">
        <f>J11</f>
        <v>0</v>
      </c>
      <c r="K10" s="14">
        <f>K11</f>
        <v>0</v>
      </c>
      <c r="L10" s="14">
        <f>L11</f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</row>
    <row r="11" spans="1:130" ht="24.75" customHeight="1">
      <c r="A11" s="67"/>
      <c r="B11" s="18" t="s">
        <v>11</v>
      </c>
      <c r="C11" s="19">
        <f>D11+E11+F11+G11</f>
        <v>4631</v>
      </c>
      <c r="D11" s="19">
        <f>D13+D19+D20</f>
        <v>4631</v>
      </c>
      <c r="E11" s="19">
        <f>E13+E19+E20</f>
        <v>0</v>
      </c>
      <c r="F11" s="19">
        <f>F13+F19+F20</f>
        <v>0</v>
      </c>
      <c r="G11" s="19">
        <f>G13+G19+G20</f>
        <v>0</v>
      </c>
      <c r="H11" s="19">
        <f>I11+J11+K11+L11</f>
        <v>0</v>
      </c>
      <c r="I11" s="19">
        <f>I13+I19+I20</f>
        <v>0</v>
      </c>
      <c r="J11" s="19">
        <f>J13+J19+J20</f>
        <v>0</v>
      </c>
      <c r="K11" s="19">
        <f>K13+K19+K20</f>
        <v>0</v>
      </c>
      <c r="L11" s="19">
        <f>L13+L19+L20</f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</row>
    <row r="12" spans="1:130" ht="19.5" customHeight="1">
      <c r="A12" s="67"/>
      <c r="B12" s="20" t="s">
        <v>12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</row>
    <row r="13" spans="1:130" ht="24.75" customHeight="1">
      <c r="A13" s="67"/>
      <c r="B13" s="20" t="s">
        <v>13</v>
      </c>
      <c r="C13" s="21">
        <f aca="true" t="shared" si="0" ref="C13:C52">D13+E13+F13+G13</f>
        <v>4507.6</v>
      </c>
      <c r="D13" s="21">
        <f>D14+D15+D16+D17+D18</f>
        <v>4507.6</v>
      </c>
      <c r="E13" s="21">
        <f>E14+E15+E16+E17+E18</f>
        <v>0</v>
      </c>
      <c r="F13" s="21">
        <f>F14+F15+F16+F17+F18</f>
        <v>0</v>
      </c>
      <c r="G13" s="21">
        <f>G14+G15+G16+G17+G18</f>
        <v>0</v>
      </c>
      <c r="H13" s="21">
        <f aca="true" t="shared" si="1" ref="H13:H52">I13+J13+K13+L13</f>
        <v>0</v>
      </c>
      <c r="I13" s="21">
        <f>I14+I15+I16+I17+I18</f>
        <v>0</v>
      </c>
      <c r="J13" s="21">
        <f>J14+J15+J16+J17+J18</f>
        <v>0</v>
      </c>
      <c r="K13" s="21">
        <f>K14+K15+K16+K17+K18</f>
        <v>0</v>
      </c>
      <c r="L13" s="21">
        <f>L14+L15+L16+L17+L18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</row>
    <row r="14" spans="1:130" ht="24.75" customHeight="1">
      <c r="A14" s="67"/>
      <c r="B14" s="20" t="s">
        <v>14</v>
      </c>
      <c r="C14" s="21">
        <f t="shared" si="0"/>
        <v>327</v>
      </c>
      <c r="D14" s="21">
        <v>327</v>
      </c>
      <c r="E14" s="21"/>
      <c r="F14" s="21"/>
      <c r="G14" s="21"/>
      <c r="H14" s="21">
        <f t="shared" si="1"/>
        <v>0</v>
      </c>
      <c r="I14" s="21"/>
      <c r="J14" s="21"/>
      <c r="K14" s="21"/>
      <c r="L14" s="2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</row>
    <row r="15" spans="1:130" ht="24.75" customHeight="1">
      <c r="A15" s="67"/>
      <c r="B15" s="20" t="s">
        <v>15</v>
      </c>
      <c r="C15" s="21">
        <f t="shared" si="0"/>
        <v>1717.7</v>
      </c>
      <c r="D15" s="21">
        <v>1717.7</v>
      </c>
      <c r="E15" s="21"/>
      <c r="F15" s="21"/>
      <c r="G15" s="21"/>
      <c r="H15" s="21">
        <f t="shared" si="1"/>
        <v>0</v>
      </c>
      <c r="I15" s="21"/>
      <c r="J15" s="21"/>
      <c r="K15" s="21"/>
      <c r="L15" s="21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</row>
    <row r="16" spans="1:130" ht="24.75" customHeight="1">
      <c r="A16" s="67"/>
      <c r="B16" s="20" t="s">
        <v>16</v>
      </c>
      <c r="C16" s="21">
        <f t="shared" si="0"/>
        <v>790.6</v>
      </c>
      <c r="D16" s="21">
        <v>790.6</v>
      </c>
      <c r="E16" s="21"/>
      <c r="F16" s="21"/>
      <c r="G16" s="21"/>
      <c r="H16" s="21">
        <f t="shared" si="1"/>
        <v>0</v>
      </c>
      <c r="I16" s="21"/>
      <c r="J16" s="21"/>
      <c r="K16" s="21"/>
      <c r="L16" s="2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</row>
    <row r="17" spans="1:130" ht="24.75" customHeight="1">
      <c r="A17" s="67"/>
      <c r="B17" s="20" t="s">
        <v>17</v>
      </c>
      <c r="C17" s="21">
        <f t="shared" si="0"/>
        <v>1671.9</v>
      </c>
      <c r="D17" s="21">
        <v>1671.9</v>
      </c>
      <c r="E17" s="21"/>
      <c r="F17" s="21"/>
      <c r="G17" s="21"/>
      <c r="H17" s="21">
        <f t="shared" si="1"/>
        <v>0</v>
      </c>
      <c r="I17" s="21"/>
      <c r="J17" s="21"/>
      <c r="K17" s="21"/>
      <c r="L17" s="2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</row>
    <row r="18" spans="1:130" ht="24.75" customHeight="1">
      <c r="A18" s="67"/>
      <c r="B18" s="20" t="s">
        <v>18</v>
      </c>
      <c r="C18" s="21">
        <f t="shared" si="0"/>
        <v>0.4</v>
      </c>
      <c r="D18" s="21">
        <v>0.4</v>
      </c>
      <c r="E18" s="21"/>
      <c r="F18" s="21"/>
      <c r="G18" s="21"/>
      <c r="H18" s="21">
        <f t="shared" si="1"/>
        <v>0</v>
      </c>
      <c r="I18" s="21"/>
      <c r="J18" s="21"/>
      <c r="K18" s="21"/>
      <c r="L18" s="21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</row>
    <row r="19" spans="1:130" ht="24.75" customHeight="1">
      <c r="A19" s="67"/>
      <c r="B19" s="20" t="s">
        <v>19</v>
      </c>
      <c r="C19" s="21">
        <f t="shared" si="0"/>
        <v>111</v>
      </c>
      <c r="D19" s="21">
        <v>111</v>
      </c>
      <c r="E19" s="21">
        <v>0</v>
      </c>
      <c r="F19" s="21">
        <v>0</v>
      </c>
      <c r="G19" s="21">
        <v>0</v>
      </c>
      <c r="H19" s="21">
        <f t="shared" si="1"/>
        <v>0</v>
      </c>
      <c r="I19" s="21">
        <v>0</v>
      </c>
      <c r="J19" s="21">
        <v>0</v>
      </c>
      <c r="K19" s="21">
        <v>0</v>
      </c>
      <c r="L19" s="21"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</row>
    <row r="20" spans="1:130" ht="44.25" customHeight="1">
      <c r="A20" s="67"/>
      <c r="B20" s="22" t="s">
        <v>21</v>
      </c>
      <c r="C20" s="21">
        <f t="shared" si="0"/>
        <v>12.4</v>
      </c>
      <c r="D20" s="21">
        <v>12.4</v>
      </c>
      <c r="E20" s="21"/>
      <c r="F20" s="21"/>
      <c r="G20" s="21"/>
      <c r="H20" s="21">
        <f t="shared" si="1"/>
        <v>0</v>
      </c>
      <c r="I20" s="21"/>
      <c r="J20" s="21"/>
      <c r="K20" s="21"/>
      <c r="L20" s="2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</row>
    <row r="21" spans="1:130" ht="31.5" customHeight="1">
      <c r="A21" s="40">
        <v>2</v>
      </c>
      <c r="B21" s="13" t="s">
        <v>20</v>
      </c>
      <c r="C21" s="23">
        <f t="shared" si="0"/>
        <v>10.5</v>
      </c>
      <c r="D21" s="23">
        <f>D22</f>
        <v>10.5</v>
      </c>
      <c r="E21" s="23">
        <f>E22</f>
        <v>0</v>
      </c>
      <c r="F21" s="23">
        <f>F22</f>
        <v>0</v>
      </c>
      <c r="G21" s="23">
        <f>G22</f>
        <v>0</v>
      </c>
      <c r="H21" s="23">
        <f t="shared" si="1"/>
        <v>10.5</v>
      </c>
      <c r="I21" s="23">
        <f>I22</f>
        <v>10.5</v>
      </c>
      <c r="J21" s="23">
        <f>J22</f>
        <v>0</v>
      </c>
      <c r="K21" s="23">
        <f>K22</f>
        <v>0</v>
      </c>
      <c r="L21" s="23">
        <f>L22</f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</row>
    <row r="22" spans="1:130" ht="24.75" customHeight="1">
      <c r="A22" s="67"/>
      <c r="B22" s="18" t="s">
        <v>11</v>
      </c>
      <c r="C22" s="24">
        <f t="shared" si="0"/>
        <v>10.5</v>
      </c>
      <c r="D22" s="24">
        <f>D24</f>
        <v>10.5</v>
      </c>
      <c r="E22" s="24">
        <f>E24</f>
        <v>0</v>
      </c>
      <c r="F22" s="24">
        <f>F24</f>
        <v>0</v>
      </c>
      <c r="G22" s="24">
        <f>G24</f>
        <v>0</v>
      </c>
      <c r="H22" s="24">
        <f t="shared" si="1"/>
        <v>10.5</v>
      </c>
      <c r="I22" s="24">
        <f>I24</f>
        <v>10.5</v>
      </c>
      <c r="J22" s="24">
        <f>J24</f>
        <v>0</v>
      </c>
      <c r="K22" s="24">
        <f>K24</f>
        <v>0</v>
      </c>
      <c r="L22" s="24">
        <f>L24</f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</row>
    <row r="23" spans="1:130" ht="19.5" customHeight="1">
      <c r="A23" s="67"/>
      <c r="B23" s="20" t="s">
        <v>12</v>
      </c>
      <c r="C23" s="25">
        <f t="shared" si="0"/>
        <v>0</v>
      </c>
      <c r="D23" s="25"/>
      <c r="E23" s="25"/>
      <c r="F23" s="25"/>
      <c r="G23" s="25"/>
      <c r="H23" s="25">
        <f t="shared" si="1"/>
        <v>0</v>
      </c>
      <c r="I23" s="25"/>
      <c r="J23" s="25"/>
      <c r="K23" s="25"/>
      <c r="L23" s="2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</row>
    <row r="24" spans="1:130" ht="24.75" customHeight="1">
      <c r="A24" s="67"/>
      <c r="B24" s="20" t="s">
        <v>13</v>
      </c>
      <c r="C24" s="21">
        <f t="shared" si="0"/>
        <v>10.5</v>
      </c>
      <c r="D24" s="21">
        <f>D25</f>
        <v>10.5</v>
      </c>
      <c r="E24" s="21">
        <f>E25</f>
        <v>0</v>
      </c>
      <c r="F24" s="21">
        <f>F25</f>
        <v>0</v>
      </c>
      <c r="G24" s="21">
        <f>G25</f>
        <v>0</v>
      </c>
      <c r="H24" s="21">
        <f t="shared" si="1"/>
        <v>10.5</v>
      </c>
      <c r="I24" s="21">
        <f>I25</f>
        <v>10.5</v>
      </c>
      <c r="J24" s="21">
        <f>J25</f>
        <v>0</v>
      </c>
      <c r="K24" s="21">
        <f>K25</f>
        <v>0</v>
      </c>
      <c r="L24" s="21">
        <f>L25</f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</row>
    <row r="25" spans="1:130" ht="24.75" customHeight="1">
      <c r="A25" s="67"/>
      <c r="B25" s="20" t="s">
        <v>15</v>
      </c>
      <c r="C25" s="25">
        <f t="shared" si="0"/>
        <v>10.5</v>
      </c>
      <c r="D25" s="25">
        <v>10.5</v>
      </c>
      <c r="E25" s="25"/>
      <c r="F25" s="25"/>
      <c r="G25" s="25"/>
      <c r="H25" s="25">
        <f t="shared" si="1"/>
        <v>10.5</v>
      </c>
      <c r="I25" s="25">
        <v>10.5</v>
      </c>
      <c r="J25" s="25"/>
      <c r="K25" s="25"/>
      <c r="L25" s="2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</row>
    <row r="26" spans="1:130" ht="64.5" customHeight="1">
      <c r="A26" s="40">
        <v>3</v>
      </c>
      <c r="B26" s="26" t="s">
        <v>22</v>
      </c>
      <c r="C26" s="23">
        <f t="shared" si="0"/>
        <v>83.2</v>
      </c>
      <c r="D26" s="23">
        <f>D27</f>
        <v>83.2</v>
      </c>
      <c r="E26" s="23">
        <f>E27</f>
        <v>0</v>
      </c>
      <c r="F26" s="23">
        <f>F27</f>
        <v>0</v>
      </c>
      <c r="G26" s="23">
        <f>G27</f>
        <v>0</v>
      </c>
      <c r="H26" s="23">
        <f t="shared" si="1"/>
        <v>0</v>
      </c>
      <c r="I26" s="23">
        <f>I27</f>
        <v>0</v>
      </c>
      <c r="J26" s="23">
        <f>J27</f>
        <v>0</v>
      </c>
      <c r="K26" s="23">
        <f>K27</f>
        <v>0</v>
      </c>
      <c r="L26" s="23">
        <f>L27</f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</row>
    <row r="27" spans="1:130" ht="24.75" customHeight="1">
      <c r="A27" s="67"/>
      <c r="B27" s="18" t="s">
        <v>11</v>
      </c>
      <c r="C27" s="19">
        <f t="shared" si="0"/>
        <v>83.2</v>
      </c>
      <c r="D27" s="19">
        <f>D29+D33+D34</f>
        <v>83.2</v>
      </c>
      <c r="E27" s="19">
        <f>E29+E33+E34</f>
        <v>0</v>
      </c>
      <c r="F27" s="19">
        <f>F29+F33+F34</f>
        <v>0</v>
      </c>
      <c r="G27" s="19">
        <f>G29+G33+G34</f>
        <v>0</v>
      </c>
      <c r="H27" s="19">
        <f t="shared" si="1"/>
        <v>0</v>
      </c>
      <c r="I27" s="19">
        <f>I29+I33+I34</f>
        <v>0</v>
      </c>
      <c r="J27" s="19">
        <f>J29+J33+J34</f>
        <v>0</v>
      </c>
      <c r="K27" s="19">
        <f>K29+K33+K34</f>
        <v>0</v>
      </c>
      <c r="L27" s="19">
        <f>L29+L33+L34</f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</row>
    <row r="28" spans="1:130" ht="19.5" customHeight="1">
      <c r="A28" s="67"/>
      <c r="B28" s="20" t="s">
        <v>12</v>
      </c>
      <c r="C28" s="21">
        <f t="shared" si="0"/>
        <v>0</v>
      </c>
      <c r="D28" s="21"/>
      <c r="E28" s="21"/>
      <c r="F28" s="21"/>
      <c r="G28" s="21"/>
      <c r="H28" s="21">
        <f t="shared" si="1"/>
        <v>0</v>
      </c>
      <c r="I28" s="21"/>
      <c r="J28" s="21"/>
      <c r="K28" s="21"/>
      <c r="L28" s="2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</row>
    <row r="29" spans="1:130" ht="24.75" customHeight="1">
      <c r="A29" s="67"/>
      <c r="B29" s="20" t="s">
        <v>13</v>
      </c>
      <c r="C29" s="21">
        <f t="shared" si="0"/>
        <v>73.4</v>
      </c>
      <c r="D29" s="21">
        <f>D30+D31+D32</f>
        <v>73.4</v>
      </c>
      <c r="E29" s="21">
        <f>E30+E31+E32</f>
        <v>0</v>
      </c>
      <c r="F29" s="21">
        <f>F30+F31+F32</f>
        <v>0</v>
      </c>
      <c r="G29" s="21">
        <f>G30+G31+G32</f>
        <v>0</v>
      </c>
      <c r="H29" s="21">
        <f t="shared" si="1"/>
        <v>0</v>
      </c>
      <c r="I29" s="21">
        <f>I30+I31+I32</f>
        <v>0</v>
      </c>
      <c r="J29" s="21">
        <f>J30+J31+J32</f>
        <v>0</v>
      </c>
      <c r="K29" s="21">
        <f>K30+K31+K32</f>
        <v>0</v>
      </c>
      <c r="L29" s="21">
        <f>L30+L31+L32</f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</row>
    <row r="30" spans="1:130" ht="24.75" customHeight="1">
      <c r="A30" s="67"/>
      <c r="B30" s="20" t="s">
        <v>14</v>
      </c>
      <c r="C30" s="21">
        <f t="shared" si="0"/>
        <v>6.5</v>
      </c>
      <c r="D30" s="21">
        <v>6.5</v>
      </c>
      <c r="E30" s="21"/>
      <c r="F30" s="21"/>
      <c r="G30" s="21"/>
      <c r="H30" s="21">
        <f t="shared" si="1"/>
        <v>0</v>
      </c>
      <c r="I30" s="21"/>
      <c r="J30" s="21"/>
      <c r="K30" s="21"/>
      <c r="L30" s="2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</row>
    <row r="31" spans="1:130" ht="24.75" customHeight="1">
      <c r="A31" s="67"/>
      <c r="B31" s="20" t="s">
        <v>15</v>
      </c>
      <c r="C31" s="21">
        <f t="shared" si="0"/>
        <v>40.5</v>
      </c>
      <c r="D31" s="21">
        <v>40.5</v>
      </c>
      <c r="E31" s="21"/>
      <c r="F31" s="21"/>
      <c r="G31" s="21"/>
      <c r="H31" s="21">
        <f t="shared" si="1"/>
        <v>0</v>
      </c>
      <c r="I31" s="21"/>
      <c r="J31" s="21"/>
      <c r="K31" s="21"/>
      <c r="L31" s="21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</row>
    <row r="32" spans="1:130" ht="24.75" customHeight="1">
      <c r="A32" s="67"/>
      <c r="B32" s="20" t="s">
        <v>16</v>
      </c>
      <c r="C32" s="21">
        <f t="shared" si="0"/>
        <v>26.4</v>
      </c>
      <c r="D32" s="21">
        <v>26.4</v>
      </c>
      <c r="E32" s="21"/>
      <c r="F32" s="21"/>
      <c r="G32" s="21"/>
      <c r="H32" s="21">
        <f t="shared" si="1"/>
        <v>0</v>
      </c>
      <c r="I32" s="21"/>
      <c r="J32" s="21"/>
      <c r="K32" s="21"/>
      <c r="L32" s="2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</row>
    <row r="33" spans="1:130" ht="24.75" customHeight="1">
      <c r="A33" s="67"/>
      <c r="B33" s="20" t="s">
        <v>19</v>
      </c>
      <c r="C33" s="21">
        <f t="shared" si="0"/>
        <v>7.5</v>
      </c>
      <c r="D33" s="21">
        <v>7.5</v>
      </c>
      <c r="E33" s="21">
        <v>0</v>
      </c>
      <c r="F33" s="21">
        <v>0</v>
      </c>
      <c r="G33" s="21">
        <v>0</v>
      </c>
      <c r="H33" s="21">
        <f t="shared" si="1"/>
        <v>0</v>
      </c>
      <c r="I33" s="21">
        <v>0</v>
      </c>
      <c r="J33" s="21">
        <v>0</v>
      </c>
      <c r="K33" s="21">
        <v>0</v>
      </c>
      <c r="L33" s="21">
        <v>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</row>
    <row r="34" spans="1:130" ht="43.5" customHeight="1">
      <c r="A34" s="41"/>
      <c r="B34" s="22" t="s">
        <v>21</v>
      </c>
      <c r="C34" s="21">
        <f t="shared" si="0"/>
        <v>2.3</v>
      </c>
      <c r="D34" s="21">
        <v>2.3</v>
      </c>
      <c r="E34" s="21"/>
      <c r="F34" s="21"/>
      <c r="G34" s="21"/>
      <c r="H34" s="21">
        <f t="shared" si="1"/>
        <v>0</v>
      </c>
      <c r="I34" s="21"/>
      <c r="J34" s="21"/>
      <c r="K34" s="21"/>
      <c r="L34" s="21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</row>
    <row r="35" spans="1:130" ht="80.25" customHeight="1">
      <c r="A35" s="40">
        <v>4</v>
      </c>
      <c r="B35" s="26" t="s">
        <v>23</v>
      </c>
      <c r="C35" s="23">
        <f t="shared" si="0"/>
        <v>132.10000000000002</v>
      </c>
      <c r="D35" s="23">
        <f>D36</f>
        <v>132.10000000000002</v>
      </c>
      <c r="E35" s="23">
        <f>E36</f>
        <v>0</v>
      </c>
      <c r="F35" s="23">
        <f>F36</f>
        <v>0</v>
      </c>
      <c r="G35" s="23">
        <f>G36</f>
        <v>0</v>
      </c>
      <c r="H35" s="23">
        <f t="shared" si="1"/>
        <v>0</v>
      </c>
      <c r="I35" s="23">
        <f>I36</f>
        <v>0</v>
      </c>
      <c r="J35" s="23">
        <f>J36</f>
        <v>0</v>
      </c>
      <c r="K35" s="23">
        <f>K36</f>
        <v>0</v>
      </c>
      <c r="L35" s="23">
        <f>L36</f>
        <v>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</row>
    <row r="36" spans="1:130" ht="24.75" customHeight="1">
      <c r="A36" s="67"/>
      <c r="B36" s="18" t="s">
        <v>11</v>
      </c>
      <c r="C36" s="21">
        <f t="shared" si="0"/>
        <v>132.10000000000002</v>
      </c>
      <c r="D36" s="21">
        <f>D38+D43</f>
        <v>132.10000000000002</v>
      </c>
      <c r="E36" s="21">
        <f>E38+E43</f>
        <v>0</v>
      </c>
      <c r="F36" s="21">
        <f>F38+F43</f>
        <v>0</v>
      </c>
      <c r="G36" s="21">
        <f>G38+G43</f>
        <v>0</v>
      </c>
      <c r="H36" s="21">
        <f t="shared" si="1"/>
        <v>0</v>
      </c>
      <c r="I36" s="21">
        <f>I38+I43</f>
        <v>0</v>
      </c>
      <c r="J36" s="21">
        <f>J38+J43</f>
        <v>0</v>
      </c>
      <c r="K36" s="21">
        <f>K38+K43</f>
        <v>0</v>
      </c>
      <c r="L36" s="21">
        <f>L38+L43</f>
        <v>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</row>
    <row r="37" spans="1:130" ht="19.5" customHeight="1">
      <c r="A37" s="67"/>
      <c r="B37" s="20" t="s">
        <v>12</v>
      </c>
      <c r="C37" s="21">
        <f t="shared" si="0"/>
        <v>0</v>
      </c>
      <c r="D37" s="21"/>
      <c r="E37" s="21"/>
      <c r="F37" s="21"/>
      <c r="G37" s="21"/>
      <c r="H37" s="21">
        <f t="shared" si="1"/>
        <v>0</v>
      </c>
      <c r="I37" s="21"/>
      <c r="J37" s="21"/>
      <c r="K37" s="21"/>
      <c r="L37" s="21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</row>
    <row r="38" spans="1:130" ht="24.75" customHeight="1">
      <c r="A38" s="67"/>
      <c r="B38" s="20" t="s">
        <v>13</v>
      </c>
      <c r="C38" s="21">
        <f t="shared" si="0"/>
        <v>127.60000000000001</v>
      </c>
      <c r="D38" s="21">
        <f>D39+D40+D41+D42</f>
        <v>127.60000000000001</v>
      </c>
      <c r="E38" s="21">
        <f>E39+E40+E41+E42</f>
        <v>0</v>
      </c>
      <c r="F38" s="21">
        <f>F39+F40+F41+F42</f>
        <v>0</v>
      </c>
      <c r="G38" s="21">
        <f>G39+G40+G41+G42</f>
        <v>0</v>
      </c>
      <c r="H38" s="21">
        <f t="shared" si="1"/>
        <v>0</v>
      </c>
      <c r="I38" s="21">
        <f>I39+I40+I41+I42</f>
        <v>0</v>
      </c>
      <c r="J38" s="21">
        <f>J39+J40+J41+J42</f>
        <v>0</v>
      </c>
      <c r="K38" s="21">
        <f>K39+K40+K41+K42</f>
        <v>0</v>
      </c>
      <c r="L38" s="21">
        <f>L39+L40+L41+L42</f>
        <v>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</row>
    <row r="39" spans="1:130" ht="24.75" customHeight="1">
      <c r="A39" s="67"/>
      <c r="B39" s="20" t="s">
        <v>14</v>
      </c>
      <c r="C39" s="21">
        <f t="shared" si="0"/>
        <v>8.7</v>
      </c>
      <c r="D39" s="21">
        <v>8.7</v>
      </c>
      <c r="E39" s="21"/>
      <c r="F39" s="21"/>
      <c r="G39" s="21"/>
      <c r="H39" s="21">
        <f t="shared" si="1"/>
        <v>0</v>
      </c>
      <c r="I39" s="21"/>
      <c r="J39" s="21"/>
      <c r="K39" s="21"/>
      <c r="L39" s="21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</row>
    <row r="40" spans="1:130" ht="24.75" customHeight="1">
      <c r="A40" s="67"/>
      <c r="B40" s="20" t="s">
        <v>15</v>
      </c>
      <c r="C40" s="21">
        <f t="shared" si="0"/>
        <v>48.6</v>
      </c>
      <c r="D40" s="21">
        <v>48.6</v>
      </c>
      <c r="E40" s="21"/>
      <c r="F40" s="21"/>
      <c r="G40" s="21"/>
      <c r="H40" s="21">
        <f t="shared" si="1"/>
        <v>0</v>
      </c>
      <c r="I40" s="21"/>
      <c r="J40" s="21"/>
      <c r="K40" s="21"/>
      <c r="L40" s="2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</row>
    <row r="41" spans="1:130" ht="24.75" customHeight="1">
      <c r="A41" s="67"/>
      <c r="B41" s="20" t="s">
        <v>16</v>
      </c>
      <c r="C41" s="21">
        <f t="shared" si="0"/>
        <v>25.6</v>
      </c>
      <c r="D41" s="21">
        <v>25.6</v>
      </c>
      <c r="E41" s="21"/>
      <c r="F41" s="21"/>
      <c r="G41" s="21"/>
      <c r="H41" s="21">
        <f t="shared" si="1"/>
        <v>0</v>
      </c>
      <c r="I41" s="21"/>
      <c r="J41" s="21"/>
      <c r="K41" s="21"/>
      <c r="L41" s="2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</row>
    <row r="42" spans="1:130" ht="24.75" customHeight="1">
      <c r="A42" s="67"/>
      <c r="B42" s="20" t="s">
        <v>17</v>
      </c>
      <c r="C42" s="21">
        <f t="shared" si="0"/>
        <v>44.7</v>
      </c>
      <c r="D42" s="21">
        <v>44.7</v>
      </c>
      <c r="E42" s="21"/>
      <c r="F42" s="21"/>
      <c r="G42" s="21"/>
      <c r="H42" s="21">
        <f t="shared" si="1"/>
        <v>0</v>
      </c>
      <c r="I42" s="21"/>
      <c r="J42" s="21"/>
      <c r="K42" s="21"/>
      <c r="L42" s="21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</row>
    <row r="43" spans="1:130" ht="24.75" customHeight="1">
      <c r="A43" s="67"/>
      <c r="B43" s="20" t="s">
        <v>19</v>
      </c>
      <c r="C43" s="21">
        <f t="shared" si="0"/>
        <v>4.5</v>
      </c>
      <c r="D43" s="21">
        <v>4.5</v>
      </c>
      <c r="E43" s="21"/>
      <c r="F43" s="21"/>
      <c r="G43" s="21"/>
      <c r="H43" s="21">
        <f t="shared" si="1"/>
        <v>0</v>
      </c>
      <c r="I43" s="21"/>
      <c r="J43" s="21"/>
      <c r="K43" s="21"/>
      <c r="L43" s="2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</row>
    <row r="44" spans="1:130" ht="49.5" customHeight="1">
      <c r="A44" s="43">
        <v>5</v>
      </c>
      <c r="B44" s="13" t="s">
        <v>34</v>
      </c>
      <c r="C44" s="14">
        <f t="shared" si="0"/>
        <v>591</v>
      </c>
      <c r="D44" s="14">
        <f>D45</f>
        <v>138.5</v>
      </c>
      <c r="E44" s="14">
        <f>E45</f>
        <v>151</v>
      </c>
      <c r="F44" s="14">
        <f>F45</f>
        <v>151</v>
      </c>
      <c r="G44" s="14">
        <f>G45</f>
        <v>150.5</v>
      </c>
      <c r="H44" s="14">
        <f t="shared" si="1"/>
        <v>0</v>
      </c>
      <c r="I44" s="14">
        <f>I45</f>
        <v>0</v>
      </c>
      <c r="J44" s="14">
        <f>J45</f>
        <v>0</v>
      </c>
      <c r="K44" s="14">
        <f>K45</f>
        <v>0</v>
      </c>
      <c r="L44" s="14">
        <f>L45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</row>
    <row r="45" spans="1:130" ht="24.75" customHeight="1">
      <c r="A45" s="66"/>
      <c r="B45" s="18" t="s">
        <v>11</v>
      </c>
      <c r="C45" s="21">
        <f t="shared" si="0"/>
        <v>591</v>
      </c>
      <c r="D45" s="21">
        <f>D47</f>
        <v>138.5</v>
      </c>
      <c r="E45" s="21">
        <f>E47</f>
        <v>151</v>
      </c>
      <c r="F45" s="21">
        <f>F47</f>
        <v>151</v>
      </c>
      <c r="G45" s="21">
        <f>G47</f>
        <v>150.5</v>
      </c>
      <c r="H45" s="21">
        <f t="shared" si="1"/>
        <v>0</v>
      </c>
      <c r="I45" s="21">
        <f>I47</f>
        <v>0</v>
      </c>
      <c r="J45" s="21">
        <f>J47</f>
        <v>0</v>
      </c>
      <c r="K45" s="21">
        <f>K47</f>
        <v>0</v>
      </c>
      <c r="L45" s="21">
        <f>L47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</row>
    <row r="46" spans="1:130" ht="19.5" customHeight="1">
      <c r="A46" s="66"/>
      <c r="B46" s="20" t="s">
        <v>12</v>
      </c>
      <c r="C46" s="21">
        <f t="shared" si="0"/>
        <v>0</v>
      </c>
      <c r="D46" s="21"/>
      <c r="E46" s="21"/>
      <c r="F46" s="21"/>
      <c r="G46" s="21"/>
      <c r="H46" s="21">
        <f t="shared" si="1"/>
        <v>0</v>
      </c>
      <c r="I46" s="21"/>
      <c r="J46" s="21"/>
      <c r="K46" s="21"/>
      <c r="L46" s="21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</row>
    <row r="47" spans="1:130" ht="24.75" customHeight="1">
      <c r="A47" s="66"/>
      <c r="B47" s="20" t="s">
        <v>13</v>
      </c>
      <c r="C47" s="21">
        <f t="shared" si="0"/>
        <v>591</v>
      </c>
      <c r="D47" s="21">
        <f>D48+D49+D50+D51</f>
        <v>138.5</v>
      </c>
      <c r="E47" s="21">
        <f>E48+E49+E50+E51</f>
        <v>151</v>
      </c>
      <c r="F47" s="21">
        <f>F48+F49+F50+F51</f>
        <v>151</v>
      </c>
      <c r="G47" s="21">
        <f>G48+G49+G50+G51</f>
        <v>150.5</v>
      </c>
      <c r="H47" s="21">
        <f t="shared" si="1"/>
        <v>0</v>
      </c>
      <c r="I47" s="21">
        <f>I48+I49+I50+I51</f>
        <v>0</v>
      </c>
      <c r="J47" s="21">
        <f>J48+J49+J50+J51</f>
        <v>0</v>
      </c>
      <c r="K47" s="45">
        <f>K48+K49+K50+K51</f>
        <v>0</v>
      </c>
      <c r="L47" s="21">
        <f>L48+L49+L50+L51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</row>
    <row r="48" spans="1:130" ht="24.75" customHeight="1">
      <c r="A48" s="66"/>
      <c r="B48" s="20" t="s">
        <v>14</v>
      </c>
      <c r="C48" s="21">
        <f t="shared" si="0"/>
        <v>62.8</v>
      </c>
      <c r="D48" s="21">
        <v>14.8</v>
      </c>
      <c r="E48" s="21">
        <v>16</v>
      </c>
      <c r="F48" s="21">
        <v>16</v>
      </c>
      <c r="G48" s="21">
        <v>16</v>
      </c>
      <c r="H48" s="21">
        <f t="shared" si="1"/>
        <v>0</v>
      </c>
      <c r="I48" s="21"/>
      <c r="J48" s="21"/>
      <c r="K48" s="21"/>
      <c r="L48" s="21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</row>
    <row r="49" spans="1:130" ht="24.75" customHeight="1">
      <c r="A49" s="66"/>
      <c r="B49" s="20" t="s">
        <v>15</v>
      </c>
      <c r="C49" s="21">
        <f t="shared" si="0"/>
        <v>222.2</v>
      </c>
      <c r="D49" s="21">
        <v>51.7</v>
      </c>
      <c r="E49" s="21">
        <v>57</v>
      </c>
      <c r="F49" s="21">
        <v>57</v>
      </c>
      <c r="G49" s="21">
        <v>56.5</v>
      </c>
      <c r="H49" s="21">
        <f t="shared" si="1"/>
        <v>0</v>
      </c>
      <c r="I49" s="21"/>
      <c r="J49" s="21"/>
      <c r="K49" s="21"/>
      <c r="L49" s="21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</row>
    <row r="50" spans="1:130" ht="24.75" customHeight="1">
      <c r="A50" s="66"/>
      <c r="B50" s="20" t="s">
        <v>16</v>
      </c>
      <c r="C50" s="21">
        <f t="shared" si="0"/>
        <v>86.6</v>
      </c>
      <c r="D50" s="21">
        <v>20.6</v>
      </c>
      <c r="E50" s="21">
        <v>22</v>
      </c>
      <c r="F50" s="21">
        <v>22</v>
      </c>
      <c r="G50" s="21">
        <v>22</v>
      </c>
      <c r="H50" s="21">
        <f t="shared" si="1"/>
        <v>0</v>
      </c>
      <c r="I50" s="21"/>
      <c r="J50" s="21"/>
      <c r="K50" s="21"/>
      <c r="L50" s="21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</row>
    <row r="51" spans="1:130" ht="24.75" customHeight="1">
      <c r="A51" s="66"/>
      <c r="B51" s="20" t="s">
        <v>24</v>
      </c>
      <c r="C51" s="21">
        <f t="shared" si="0"/>
        <v>219.4</v>
      </c>
      <c r="D51" s="21">
        <v>51.4</v>
      </c>
      <c r="E51" s="21">
        <v>56</v>
      </c>
      <c r="F51" s="21">
        <v>56</v>
      </c>
      <c r="G51" s="21">
        <v>56</v>
      </c>
      <c r="H51" s="21">
        <f t="shared" si="1"/>
        <v>0</v>
      </c>
      <c r="I51" s="21"/>
      <c r="J51" s="21"/>
      <c r="K51" s="21"/>
      <c r="L51" s="21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</row>
    <row r="52" spans="1:130" s="29" customFormat="1" ht="24.75" customHeight="1">
      <c r="A52" s="50"/>
      <c r="B52" s="27" t="s">
        <v>25</v>
      </c>
      <c r="C52" s="14">
        <f t="shared" si="0"/>
        <v>5447.799999999999</v>
      </c>
      <c r="D52" s="14">
        <f>D54</f>
        <v>4995.299999999999</v>
      </c>
      <c r="E52" s="14">
        <f>E54</f>
        <v>151</v>
      </c>
      <c r="F52" s="14">
        <f>F54</f>
        <v>151</v>
      </c>
      <c r="G52" s="14">
        <f>G54</f>
        <v>150.5</v>
      </c>
      <c r="H52" s="14">
        <f t="shared" si="1"/>
        <v>10.5</v>
      </c>
      <c r="I52" s="14">
        <f>I54</f>
        <v>10.5</v>
      </c>
      <c r="J52" s="14">
        <f>J54</f>
        <v>0</v>
      </c>
      <c r="K52" s="14">
        <f>K54</f>
        <v>0</v>
      </c>
      <c r="L52" s="14">
        <f>L54</f>
        <v>0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</row>
    <row r="53" spans="1:130" ht="19.5" customHeight="1">
      <c r="A53" s="51"/>
      <c r="B53" s="47" t="s">
        <v>12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</row>
    <row r="54" spans="1:130" ht="24.75" customHeight="1">
      <c r="A54" s="52"/>
      <c r="B54" s="48" t="s">
        <v>11</v>
      </c>
      <c r="C54" s="21">
        <f>D54+E54+F54+G54</f>
        <v>5447.799999999999</v>
      </c>
      <c r="D54" s="21">
        <f>D56+D62+D63</f>
        <v>4995.299999999999</v>
      </c>
      <c r="E54" s="21">
        <f>E56+E62+E63</f>
        <v>151</v>
      </c>
      <c r="F54" s="21">
        <f>F56+F62+F63</f>
        <v>151</v>
      </c>
      <c r="G54" s="21">
        <f>G56+G62+G63</f>
        <v>150.5</v>
      </c>
      <c r="H54" s="21">
        <f>I54+J54+K54+L54</f>
        <v>10.5</v>
      </c>
      <c r="I54" s="21">
        <f>I56+I62+I63</f>
        <v>10.5</v>
      </c>
      <c r="J54" s="21">
        <f>J56+J62+J63</f>
        <v>0</v>
      </c>
      <c r="K54" s="21">
        <f>K56+K62+K63</f>
        <v>0</v>
      </c>
      <c r="L54" s="21">
        <f>L56+L62+L63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</row>
    <row r="55" spans="1:130" ht="19.5" customHeight="1">
      <c r="A55" s="52"/>
      <c r="B55" s="47" t="s">
        <v>12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</row>
    <row r="56" spans="1:130" ht="24.75" customHeight="1">
      <c r="A56" s="52"/>
      <c r="B56" s="47" t="s">
        <v>13</v>
      </c>
      <c r="C56" s="21">
        <f aca="true" t="shared" si="2" ref="C56:C63">D56+E56+F56+G56</f>
        <v>5310.099999999999</v>
      </c>
      <c r="D56" s="21">
        <f>D57+D58+D59+D60+D61</f>
        <v>4857.599999999999</v>
      </c>
      <c r="E56" s="21">
        <f>E57+E58+E59+E60+E61</f>
        <v>151</v>
      </c>
      <c r="F56" s="21">
        <f>F57+F58+F59+F60+F61</f>
        <v>151</v>
      </c>
      <c r="G56" s="21">
        <f>G57+G58+G59+G60+G61</f>
        <v>150.5</v>
      </c>
      <c r="H56" s="21">
        <f aca="true" t="shared" si="3" ref="H56:H63">I56+J56+K56+L56</f>
        <v>10.5</v>
      </c>
      <c r="I56" s="21">
        <f>I57+I58+I59+I60+I61</f>
        <v>10.5</v>
      </c>
      <c r="J56" s="21">
        <f>J57+J58+J59+J60+J61</f>
        <v>0</v>
      </c>
      <c r="K56" s="21">
        <f>K57+K58+K59+K60+K61</f>
        <v>0</v>
      </c>
      <c r="L56" s="21">
        <f>L57+L58+L59+L60+L61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</row>
    <row r="57" spans="1:130" ht="24.75" customHeight="1">
      <c r="A57" s="52"/>
      <c r="B57" s="47" t="s">
        <v>14</v>
      </c>
      <c r="C57" s="21">
        <f t="shared" si="2"/>
        <v>405</v>
      </c>
      <c r="D57" s="21">
        <f>D14+D30+D39+D48</f>
        <v>357</v>
      </c>
      <c r="E57" s="21">
        <f>E14+E30+E39+E48</f>
        <v>16</v>
      </c>
      <c r="F57" s="21">
        <f>F14+F30+F39+F48</f>
        <v>16</v>
      </c>
      <c r="G57" s="21">
        <f>G14+G30+G39+G48</f>
        <v>16</v>
      </c>
      <c r="H57" s="21">
        <f t="shared" si="3"/>
        <v>0</v>
      </c>
      <c r="I57" s="21">
        <f>I14+I30+I39+I48</f>
        <v>0</v>
      </c>
      <c r="J57" s="21">
        <f>J14+J30+J39+J48</f>
        <v>0</v>
      </c>
      <c r="K57" s="21">
        <f>K14+K30+K39+K48</f>
        <v>0</v>
      </c>
      <c r="L57" s="21">
        <f>L14+L30+L39+L48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</row>
    <row r="58" spans="1:130" ht="24.75" customHeight="1">
      <c r="A58" s="52"/>
      <c r="B58" s="47" t="s">
        <v>26</v>
      </c>
      <c r="C58" s="21">
        <f t="shared" si="2"/>
        <v>2039.5</v>
      </c>
      <c r="D58" s="21">
        <f>D15+D25+D31+D40+D49</f>
        <v>1869</v>
      </c>
      <c r="E58" s="21">
        <f>E15+E25+E31+E40+E49</f>
        <v>57</v>
      </c>
      <c r="F58" s="21">
        <f>F15+F25+F31+F40+F49</f>
        <v>57</v>
      </c>
      <c r="G58" s="21">
        <f>G15+G25+G31+G40+G49</f>
        <v>56.5</v>
      </c>
      <c r="H58" s="21">
        <f t="shared" si="3"/>
        <v>10.5</v>
      </c>
      <c r="I58" s="21">
        <f>I15+I25+I31+I40+I49</f>
        <v>10.5</v>
      </c>
      <c r="J58" s="21">
        <f>J15+J25+J31+J40+J49</f>
        <v>0</v>
      </c>
      <c r="K58" s="21">
        <f>K15+K25+K31+K40+K49</f>
        <v>0</v>
      </c>
      <c r="L58" s="21">
        <f>L15+L25+L31+L40+L49</f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</row>
    <row r="59" spans="1:130" ht="24.75" customHeight="1">
      <c r="A59" s="52"/>
      <c r="B59" s="47" t="s">
        <v>16</v>
      </c>
      <c r="C59" s="21">
        <f t="shared" si="2"/>
        <v>929.2</v>
      </c>
      <c r="D59" s="21">
        <f>D16+D32+D41+D50</f>
        <v>863.2</v>
      </c>
      <c r="E59" s="21">
        <f>E16+E32+E41+E50</f>
        <v>22</v>
      </c>
      <c r="F59" s="21">
        <f>F16+F32+F41+F50</f>
        <v>22</v>
      </c>
      <c r="G59" s="21">
        <f>G16+G32+G41+G50</f>
        <v>22</v>
      </c>
      <c r="H59" s="21">
        <f t="shared" si="3"/>
        <v>0</v>
      </c>
      <c r="I59" s="21">
        <f>I16+I32+I41+I50</f>
        <v>0</v>
      </c>
      <c r="J59" s="21">
        <f>J16+J32+J41+J50</f>
        <v>0</v>
      </c>
      <c r="K59" s="21">
        <f>K16+K32+K41+K50</f>
        <v>0</v>
      </c>
      <c r="L59" s="21">
        <f>L16+L32+L41+L50</f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</row>
    <row r="60" spans="1:130" ht="24.75" customHeight="1">
      <c r="A60" s="52"/>
      <c r="B60" s="47" t="s">
        <v>27</v>
      </c>
      <c r="C60" s="21">
        <f t="shared" si="2"/>
        <v>1936.0000000000002</v>
      </c>
      <c r="D60" s="21">
        <f>D17+D42+D51</f>
        <v>1768.0000000000002</v>
      </c>
      <c r="E60" s="21">
        <f>E17+E42+E51</f>
        <v>56</v>
      </c>
      <c r="F60" s="21">
        <f>F17+F42+F51</f>
        <v>56</v>
      </c>
      <c r="G60" s="21">
        <f>G17+G42+G51</f>
        <v>56</v>
      </c>
      <c r="H60" s="21">
        <f t="shared" si="3"/>
        <v>0</v>
      </c>
      <c r="I60" s="21">
        <f>I17+I42+I51</f>
        <v>0</v>
      </c>
      <c r="J60" s="21">
        <f>J17+J42+J51</f>
        <v>0</v>
      </c>
      <c r="K60" s="21">
        <f>K17+K42+K51</f>
        <v>0</v>
      </c>
      <c r="L60" s="21">
        <f>L17+L42+L51</f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</row>
    <row r="61" spans="1:130" ht="24.75" customHeight="1">
      <c r="A61" s="52"/>
      <c r="B61" s="47" t="s">
        <v>28</v>
      </c>
      <c r="C61" s="21">
        <f t="shared" si="2"/>
        <v>0.4</v>
      </c>
      <c r="D61" s="21">
        <f>D18</f>
        <v>0.4</v>
      </c>
      <c r="E61" s="21">
        <f>E18</f>
        <v>0</v>
      </c>
      <c r="F61" s="21">
        <f>F18</f>
        <v>0</v>
      </c>
      <c r="G61" s="21">
        <f>G18</f>
        <v>0</v>
      </c>
      <c r="H61" s="21">
        <f t="shared" si="3"/>
        <v>0</v>
      </c>
      <c r="I61" s="21">
        <f>I18</f>
        <v>0</v>
      </c>
      <c r="J61" s="21">
        <f>J18</f>
        <v>0</v>
      </c>
      <c r="K61" s="21">
        <f>K18</f>
        <v>0</v>
      </c>
      <c r="L61" s="21">
        <f>L18</f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</row>
    <row r="62" spans="1:130" ht="24.75" customHeight="1">
      <c r="A62" s="52"/>
      <c r="B62" s="47" t="s">
        <v>19</v>
      </c>
      <c r="C62" s="21">
        <f t="shared" si="2"/>
        <v>123</v>
      </c>
      <c r="D62" s="21">
        <f>D19+D33+D43</f>
        <v>123</v>
      </c>
      <c r="E62" s="21">
        <f>E19+E33+E43</f>
        <v>0</v>
      </c>
      <c r="F62" s="21">
        <f>F19+F33+F43</f>
        <v>0</v>
      </c>
      <c r="G62" s="21">
        <f>G19+G33+G43</f>
        <v>0</v>
      </c>
      <c r="H62" s="21">
        <f t="shared" si="3"/>
        <v>0</v>
      </c>
      <c r="I62" s="21">
        <f>I19+I33+I43</f>
        <v>0</v>
      </c>
      <c r="J62" s="21">
        <f>J19+J33+J43</f>
        <v>0</v>
      </c>
      <c r="K62" s="21">
        <f>K19+K33+K43</f>
        <v>0</v>
      </c>
      <c r="L62" s="21">
        <f>L19+L33+L43</f>
        <v>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</row>
    <row r="63" spans="1:130" ht="44.25" customHeight="1">
      <c r="A63" s="53"/>
      <c r="B63" s="49" t="s">
        <v>21</v>
      </c>
      <c r="C63" s="21">
        <f t="shared" si="2"/>
        <v>14.7</v>
      </c>
      <c r="D63" s="21">
        <f>D20+D34</f>
        <v>14.7</v>
      </c>
      <c r="E63" s="21">
        <f>E20+E34</f>
        <v>0</v>
      </c>
      <c r="F63" s="21">
        <f>F20+F34</f>
        <v>0</v>
      </c>
      <c r="G63" s="21">
        <f>G20+G34</f>
        <v>0</v>
      </c>
      <c r="H63" s="21">
        <f t="shared" si="3"/>
        <v>0</v>
      </c>
      <c r="I63" s="21">
        <f>I20+I34</f>
        <v>0</v>
      </c>
      <c r="J63" s="21">
        <f>J20+J34</f>
        <v>0</v>
      </c>
      <c r="K63" s="21">
        <f>K20+K34</f>
        <v>0</v>
      </c>
      <c r="L63" s="21">
        <f>L20+L34</f>
        <v>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</row>
    <row r="64" spans="1:130" s="5" customFormat="1" ht="15">
      <c r="A64" s="3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</row>
    <row r="65" spans="1:130" s="5" customFormat="1" ht="15">
      <c r="A65" s="38"/>
      <c r="C65" s="2"/>
      <c r="D65" s="2"/>
      <c r="E65" s="2"/>
      <c r="F65" s="2"/>
      <c r="G65" s="2"/>
      <c r="H65" s="2"/>
      <c r="I65" s="2"/>
      <c r="J65" s="2"/>
      <c r="K65" s="2"/>
      <c r="L65" s="2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</row>
    <row r="66" spans="1:130" s="5" customFormat="1" ht="15">
      <c r="A66" s="38"/>
      <c r="C66" s="2"/>
      <c r="D66" s="2"/>
      <c r="E66" s="2"/>
      <c r="F66" s="2"/>
      <c r="G66" s="2"/>
      <c r="H66" s="2"/>
      <c r="I66" s="2"/>
      <c r="J66" s="2"/>
      <c r="K66" s="2"/>
      <c r="L66" s="2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</row>
    <row r="67" spans="1:130" s="33" customFormat="1" ht="16.5">
      <c r="A67" s="39"/>
      <c r="B67" s="31" t="s">
        <v>29</v>
      </c>
      <c r="C67" s="31" t="s">
        <v>36</v>
      </c>
      <c r="D67" s="31" t="s">
        <v>36</v>
      </c>
      <c r="E67" s="31"/>
      <c r="F67" s="31"/>
      <c r="G67" s="31"/>
      <c r="H67" s="31"/>
      <c r="I67" s="31"/>
      <c r="J67" s="31"/>
      <c r="K67" s="31"/>
      <c r="L67" s="31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</row>
    <row r="69" spans="2:130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</row>
    <row r="71" spans="4:7" ht="15">
      <c r="D71" s="15"/>
      <c r="E71" s="15"/>
      <c r="F71" s="15"/>
      <c r="G71" s="15"/>
    </row>
    <row r="72" spans="4:7" ht="15">
      <c r="D72" s="15"/>
      <c r="E72" s="15"/>
      <c r="F72" s="15"/>
      <c r="G72" s="15"/>
    </row>
  </sheetData>
  <mergeCells count="6">
    <mergeCell ref="B6:C6"/>
    <mergeCell ref="A45:A51"/>
    <mergeCell ref="A27:A33"/>
    <mergeCell ref="A36:A43"/>
    <mergeCell ref="A11:A20"/>
    <mergeCell ref="A22:A25"/>
  </mergeCells>
  <conditionalFormatting sqref="J1 L1 G1:H1">
    <cfRule type="cellIs" priority="1" dxfId="0" operator="lessThan" stopIfTrue="1">
      <formula>0</formula>
    </cfRule>
  </conditionalFormatting>
  <printOptions horizontalCentered="1"/>
  <pageMargins left="0.5905511811023623" right="0" top="0.3937007874015748" bottom="0.3937007874015748" header="0" footer="0"/>
  <pageSetup cellComments="asDisplayed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2006-12-18T03:59:12Z</cp:lastPrinted>
  <dcterms:created xsi:type="dcterms:W3CDTF">2006-03-21T03:17:38Z</dcterms:created>
  <dcterms:modified xsi:type="dcterms:W3CDTF">2007-01-10T06:20:08Z</dcterms:modified>
  <cp:category/>
  <cp:version/>
  <cp:contentType/>
  <cp:contentStatus/>
</cp:coreProperties>
</file>