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9.Льготы_1" sheetId="1" r:id="rId1"/>
  </sheets>
  <definedNames>
    <definedName name="Z_03E9FE6B_F332_11D7_AC07_00D0B7BFB203_.wvu.Cols" localSheetId="0" hidden="1">'9.Льготы_1'!$C:$I,'9.Льготы_1'!#REF!</definedName>
    <definedName name="Z_03E9FE6B_F332_11D7_AC07_00D0B7BFB203_.wvu.PrintArea" localSheetId="0" hidden="1">'9.Льготы_1'!$A$1:$J$53</definedName>
    <definedName name="Z_03E9FE6B_F332_11D7_AC07_00D0B7BFB203_.wvu.PrintTitles" localSheetId="0" hidden="1">'9.Льготы_1'!$7:$7</definedName>
    <definedName name="Z_1408D4E0_F4B5_11D7_870F_009027A6C48C_.wvu.Cols" localSheetId="0" hidden="1">'9.Льготы_1'!$C:$I,'9.Льготы_1'!#REF!,'9.Льготы_1'!#REF!</definedName>
    <definedName name="Z_1408D4E0_F4B5_11D7_870F_009027A6C48C_.wvu.PrintArea" localSheetId="0" hidden="1">'9.Льготы_1'!$A$1:$J$53</definedName>
    <definedName name="Z_1408D4E0_F4B5_11D7_870F_009027A6C48C_.wvu.PrintTitles" localSheetId="0" hidden="1">'9.Льготы_1'!$7:$7</definedName>
    <definedName name="Z_1408D4E0_F4B5_11D7_870F_009027A6C48C_.wvu.Rows" localSheetId="0" hidden="1">'9.Льготы_1'!#REF!,'9.Льготы_1'!#REF!,'9.Льготы_1'!#REF!,'9.Льготы_1'!#REF!,'9.Льготы_1'!#REF!</definedName>
    <definedName name="Z_1BE592D6_7812_4E19_9AC7_C8102C6FECCF_.wvu.Cols" localSheetId="0" hidden="1">'9.Льготы_1'!$C:$J,'9.Льготы_1'!$P:$P,'9.Льготы_1'!$S:$S,'9.Льготы_1'!#REF!</definedName>
    <definedName name="Z_1BE592D6_7812_4E19_9AC7_C8102C6FECCF_.wvu.PrintArea" localSheetId="0" hidden="1">'9.Льготы_1'!$A$1:$X$53</definedName>
    <definedName name="Z_1BE592D6_7812_4E19_9AC7_C8102C6FECCF_.wvu.PrintTitles" localSheetId="0" hidden="1">'9.Льготы_1'!$7:$7</definedName>
    <definedName name="Z_1BE592D6_7812_4E19_9AC7_C8102C6FECCF_.wvu.Rows" localSheetId="0" hidden="1">'9.Льготы_1'!$22:$26,'9.Льготы_1'!$28:$50</definedName>
    <definedName name="Z_3AE60815_C3B9_4576_B22C_FD300646EDB0_.wvu.Cols" localSheetId="0" hidden="1">'9.Льготы_1'!$C:$I,'9.Льготы_1'!#REF!,'9.Льготы_1'!#REF!</definedName>
    <definedName name="Z_3AE60815_C3B9_4576_B22C_FD300646EDB0_.wvu.PrintArea" localSheetId="0" hidden="1">'9.Льготы_1'!$A$1:$J$53</definedName>
    <definedName name="Z_3AE60815_C3B9_4576_B22C_FD300646EDB0_.wvu.PrintTitles" localSheetId="0" hidden="1">'9.Льготы_1'!$7:$7</definedName>
    <definedName name="Z_3AE60815_C3B9_4576_B22C_FD300646EDB0_.wvu.Rows" localSheetId="0" hidden="1">'9.Льготы_1'!#REF!,'9.Льготы_1'!#REF!,'9.Льготы_1'!#REF!,'9.Льготы_1'!#REF!,'9.Льготы_1'!#REF!</definedName>
    <definedName name="Z_4278F54F_EC7E_4645_84D7_77A328CF1819_.wvu.Cols" localSheetId="0" hidden="1">'9.Льготы_1'!$C:$I,'9.Льготы_1'!#REF!,'9.Льготы_1'!#REF!</definedName>
    <definedName name="Z_4278F54F_EC7E_4645_84D7_77A328CF1819_.wvu.PrintArea" localSheetId="0" hidden="1">'9.Льготы_1'!$A$1:$J$53</definedName>
    <definedName name="Z_4278F54F_EC7E_4645_84D7_77A328CF1819_.wvu.PrintTitles" localSheetId="0" hidden="1">'9.Льготы_1'!$7:$7</definedName>
    <definedName name="Z_4278F54F_EC7E_4645_84D7_77A328CF1819_.wvu.Rows" localSheetId="0" hidden="1">'9.Льготы_1'!#REF!,'9.Льготы_1'!#REF!,'9.Льготы_1'!#REF!,'9.Льготы_1'!#REF!,'9.Льготы_1'!#REF!</definedName>
    <definedName name="Z_65F87CC0_F8E2_11D7_A9EF_009027A6C22F_.wvu.Cols" localSheetId="0" hidden="1">'9.Льготы_1'!$C:$I,'9.Льготы_1'!#REF!,'9.Льготы_1'!#REF!</definedName>
    <definedName name="Z_65F87CC0_F8E2_11D7_A9EF_009027A6C22F_.wvu.PrintArea" localSheetId="0" hidden="1">'9.Льготы_1'!$A$1:$J$53</definedName>
    <definedName name="Z_65F87CC0_F8E2_11D7_A9EF_009027A6C22F_.wvu.PrintTitles" localSheetId="0" hidden="1">'9.Льготы_1'!$7:$7</definedName>
    <definedName name="Z_65F87CC0_F8E2_11D7_A9EF_009027A6C22F_.wvu.Rows" localSheetId="0" hidden="1">'9.Льготы_1'!#REF!,'9.Льготы_1'!#REF!,'9.Льготы_1'!#REF!,'9.Льготы_1'!#REF!,'9.Льготы_1'!#REF!</definedName>
    <definedName name="Z_6F7F2B2F_4324_4976_8A65_77BA0A61269D_.wvu.Cols" localSheetId="0" hidden="1">'9.Льготы_1'!$C:$J,'9.Льготы_1'!$P:$P,'9.Льготы_1'!$S:$S,'9.Льготы_1'!#REF!</definedName>
    <definedName name="Z_6F7F2B2F_4324_4976_8A65_77BA0A61269D_.wvu.PrintArea" localSheetId="0" hidden="1">'9.Льготы_1'!$A$1:$X$53</definedName>
    <definedName name="Z_6F7F2B2F_4324_4976_8A65_77BA0A61269D_.wvu.PrintTitles" localSheetId="0" hidden="1">'9.Льготы_1'!$7:$7</definedName>
    <definedName name="Z_6F7F2B2F_4324_4976_8A65_77BA0A61269D_.wvu.Rows" localSheetId="0" hidden="1">'9.Льготы_1'!$22:$26</definedName>
    <definedName name="Z_A13C28EB_AC64_4D61_983B_364D23C66144_.wvu.Cols" localSheetId="0" hidden="1">'9.Льготы_1'!$C:$J,'9.Льготы_1'!$P:$P,'9.Льготы_1'!$S:$S,'9.Льготы_1'!#REF!</definedName>
    <definedName name="Z_A13C28EB_AC64_4D61_983B_364D23C66144_.wvu.PrintArea" localSheetId="0" hidden="1">'9.Льготы_1'!$A$1:$S$53</definedName>
    <definedName name="Z_A13C28EB_AC64_4D61_983B_364D23C66144_.wvu.Rows" localSheetId="0" hidden="1">'9.Льготы_1'!$54:$56</definedName>
    <definedName name="Z_AD4FE466_0F42_4980_803F_8C55183A8122_.wvu.Cols" localSheetId="0" hidden="1">'9.Льготы_1'!$C:$I,'9.Льготы_1'!#REF!,'9.Льготы_1'!#REF!</definedName>
    <definedName name="Z_AD4FE466_0F42_4980_803F_8C55183A8122_.wvu.PrintArea" localSheetId="0" hidden="1">'9.Льготы_1'!$A$1:$J$53</definedName>
    <definedName name="Z_AD4FE466_0F42_4980_803F_8C55183A8122_.wvu.PrintTitles" localSheetId="0" hidden="1">'9.Льготы_1'!$7:$7</definedName>
    <definedName name="Z_AD4FE466_0F42_4980_803F_8C55183A8122_.wvu.Rows" localSheetId="0" hidden="1">'9.Льготы_1'!#REF!,'9.Льготы_1'!#REF!,'9.Льготы_1'!#REF!,'9.Льготы_1'!#REF!,'9.Льготы_1'!#REF!</definedName>
    <definedName name="Z_B9EC7D41_008A_11D8_9D04_009027A6C496_.wvu.Cols" localSheetId="0" hidden="1">'9.Льготы_1'!$C:$I,'9.Льготы_1'!#REF!</definedName>
    <definedName name="Z_B9EC7D41_008A_11D8_9D04_009027A6C496_.wvu.PrintArea" localSheetId="0" hidden="1">'9.Льготы_1'!$A$1:$J$53</definedName>
    <definedName name="Z_B9EC7D41_008A_11D8_9D04_009027A6C496_.wvu.PrintTitles" localSheetId="0" hidden="1">'9.Льготы_1'!$7:$7</definedName>
    <definedName name="Z_C77813EF_DB5F_4A3D_AC46_41F35E51795F_.wvu.Cols" localSheetId="0" hidden="1">'9.Льготы_1'!$C:$J,'9.Льготы_1'!$P:$P,'9.Льготы_1'!$S:$S,'9.Льготы_1'!#REF!</definedName>
    <definedName name="Z_C77813EF_DB5F_4A3D_AC46_41F35E51795F_.wvu.PrintArea" localSheetId="0" hidden="1">'9.Льготы_1'!$A$1:$S$53</definedName>
    <definedName name="Z_C77813EF_DB5F_4A3D_AC46_41F35E51795F_.wvu.Rows" localSheetId="0" hidden="1">'9.Льготы_1'!$54:$56</definedName>
    <definedName name="Z_CA051906_837A_4904_91DB_9E6912B5AB6E_.wvu.Cols" localSheetId="0" hidden="1">'9.Льготы_1'!$C:$I,'9.Льготы_1'!#REF!,'9.Льготы_1'!#REF!</definedName>
    <definedName name="Z_CA051906_837A_4904_91DB_9E6912B5AB6E_.wvu.PrintArea" localSheetId="0" hidden="1">'9.Льготы_1'!$A$1:$J$53</definedName>
    <definedName name="Z_CA051906_837A_4904_91DB_9E6912B5AB6E_.wvu.PrintTitles" localSheetId="0" hidden="1">'9.Льготы_1'!$7:$7</definedName>
    <definedName name="Z_CA051906_837A_4904_91DB_9E6912B5AB6E_.wvu.Rows" localSheetId="0" hidden="1">'9.Льготы_1'!#REF!,'9.Льготы_1'!#REF!,'9.Льготы_1'!#REF!,'9.Льготы_1'!#REF!,'9.Льготы_1'!#REF!</definedName>
    <definedName name="Z_D55972E9_67B4_4688_A9DB_4AE445FAF453_.wvu.Cols" localSheetId="0" hidden="1">'9.Льготы_1'!$C:$J,'9.Льготы_1'!$P:$P,'9.Льготы_1'!$S:$S,'9.Льготы_1'!#REF!</definedName>
    <definedName name="Z_D55972E9_67B4_4688_A9DB_4AE445FAF453_.wvu.PrintArea" localSheetId="0" hidden="1">'9.Льготы_1'!$A$1:$S$53</definedName>
    <definedName name="Z_D55972E9_67B4_4688_A9DB_4AE445FAF453_.wvu.PrintTitles" localSheetId="0" hidden="1">'9.Льготы_1'!$7:$7</definedName>
    <definedName name="Z_D55972E9_67B4_4688_A9DB_4AE445FAF453_.wvu.Rows" localSheetId="0" hidden="1">'9.Льготы_1'!$22:$26</definedName>
    <definedName name="Z_FADAD500_4DBE_11D8_A5E1_009027A6C50C_.wvu.Cols" localSheetId="0" hidden="1">'9.Льготы_1'!$C:$I,'9.Льготы_1'!#REF!</definedName>
    <definedName name="Z_FADAD500_4DBE_11D8_A5E1_009027A6C50C_.wvu.PrintArea" localSheetId="0" hidden="1">'9.Льготы_1'!$A$1:$J$53</definedName>
    <definedName name="Z_FADAD500_4DBE_11D8_A5E1_009027A6C50C_.wvu.PrintTitles" localSheetId="0" hidden="1">'9.Льготы_1'!$7:$7</definedName>
    <definedName name="_xlnm.Print_Titles" localSheetId="0">'9.Льготы_1'!$7:$7</definedName>
    <definedName name="_xlnm.Print_Area" localSheetId="0">'9.Льготы_1'!$B$1:$AF$54</definedName>
  </definedNames>
  <calcPr fullCalcOnLoad="1"/>
</workbook>
</file>

<file path=xl/sharedStrings.xml><?xml version="1.0" encoding="utf-8"?>
<sst xmlns="http://schemas.openxmlformats.org/spreadsheetml/2006/main" count="82" uniqueCount="64">
  <si>
    <t>Думы ЗАТО Северск</t>
  </si>
  <si>
    <t>(тыс.руб.)</t>
  </si>
  <si>
    <t>№ п/п</t>
  </si>
  <si>
    <t>Минис-терство</t>
  </si>
  <si>
    <t>Рз/Пр</t>
  </si>
  <si>
    <t>ЦСР</t>
  </si>
  <si>
    <t>ВР</t>
  </si>
  <si>
    <t>эк.класс.</t>
  </si>
  <si>
    <t>Виды льгот</t>
  </si>
  <si>
    <t>Формула</t>
  </si>
  <si>
    <t>Утв. план     1 квартала</t>
  </si>
  <si>
    <t xml:space="preserve"> Утв. план 2 квартала</t>
  </si>
  <si>
    <t xml:space="preserve"> Утв.план 3 квартала</t>
  </si>
  <si>
    <t>Единые денежные выплаты труженикам тыла</t>
  </si>
  <si>
    <t>Единые денежные выплаты ветеранам труда</t>
  </si>
  <si>
    <t>Единые денежные выплаты реабилитированным гражданам</t>
  </si>
  <si>
    <t>Денежная компенсация при оплате жилья и коммунальных услуг специалистам,работающим и проживающим  в сельской местности</t>
  </si>
  <si>
    <t>Расходы на выплату ежемесячного пособия на ребенка</t>
  </si>
  <si>
    <t>Расходы по выплате других пособий гражданам, имеющим детей</t>
  </si>
  <si>
    <t>Доплаты к пенсиям неработающим пенсионерам согласно Постановлению Главы Администрации ЗАТО Северск  от 26.04.2002 № 941 "О доплате к пенсиям неработающим пенсионерам с 1 января 2002 года"(с изм. от 27.11.2003 № 4596)</t>
  </si>
  <si>
    <t>из них:</t>
  </si>
  <si>
    <t>оказание материальной поддержки семьям и одинокопроживающим гражданам</t>
  </si>
  <si>
    <t>денежная компенсация на проезд неработающим пенсионерам</t>
  </si>
  <si>
    <t>установка телефона</t>
  </si>
  <si>
    <t>дрова</t>
  </si>
  <si>
    <t>ИТОГО РАСХОДОВ</t>
  </si>
  <si>
    <t>II. Мероприятия, финансируемые на счет получателя средств  03000180150  для исполнения УСЗН</t>
  </si>
  <si>
    <t>В С Е Г О   Р А С Х О Д О В</t>
  </si>
  <si>
    <t>Н.И.Кузьменко</t>
  </si>
  <si>
    <t xml:space="preserve"> Утв. план           4 квартала</t>
  </si>
  <si>
    <t xml:space="preserve">Наименование расходов </t>
  </si>
  <si>
    <t>Утв.план на 2006 год</t>
  </si>
  <si>
    <t>I. Погашение кредиторской задолженности за 2005 год по  мероприятиям, финансируемым на счет распорядителя 01148180150 УСЗН для исполнения МУ "Центр социальных льгот, помощи и выплат"</t>
  </si>
  <si>
    <t>Расходы на погашение задолженности за 2005 год по доплатам к пенсиям муниципальным служащим согласно ФЗ"Об основах муниципальной службы в РФ" от 08.01.1998г.  № 8-ФЗ</t>
  </si>
  <si>
    <t>Расходы на погашение задолженности  за 2005 год по доплатам к пенсиям неработающим пенсионерам согласно Постановлению Главы Администрации ЗАТО Северск  от 26.04.2002 № 941 "О доплате к пенсиям неработающим пенсионерам с 1 января 2002 года"(с изм. от 27.11.2003 № 4596)</t>
  </si>
  <si>
    <t>Пожизненная рента</t>
  </si>
  <si>
    <t>Доплаты к пенсиям  заслуженным работникам города согласно Постановлению Главы Администрации ЗАТО Северск от 11.06.2004 № 2045 "О доплатах к пенсиям неработающим  пенсионерам - заслуженным работникам с 01 января 2005 года"</t>
  </si>
  <si>
    <t xml:space="preserve">Меры социальной поддержки, предусмотренные местными нормативными документами </t>
  </si>
  <si>
    <t>Адресная поддержка граждан, оказавшихся в трудной жизненной ситуации</t>
  </si>
  <si>
    <t>Социальные меры поддержки в соответствии с ФЗ от 13.03.1995 № 32-ФЗ (ред. от 21.07.2005) "О днях воинской славы и памятных датах России"</t>
  </si>
  <si>
    <t>Мероприятия в области социальной политики, в том числе :</t>
  </si>
  <si>
    <t>на погашение кредиторской задолженности за 2005 год</t>
  </si>
  <si>
    <t>от____________2006 №______</t>
  </si>
  <si>
    <t>(плюс, минус)</t>
  </si>
  <si>
    <t>Уточ. план на 2006 год</t>
  </si>
  <si>
    <t xml:space="preserve"> Уточ. план 2 квартала</t>
  </si>
  <si>
    <t xml:space="preserve"> Уточ. план 4 квартала</t>
  </si>
  <si>
    <t xml:space="preserve"> Уточ. план 3 квартала</t>
  </si>
  <si>
    <t>Единые денежные выплаты вдовам УВОВ, имеющим инвалидность в следствие общего заболевания</t>
  </si>
  <si>
    <t>Доплаты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</si>
  <si>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Доплаты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</si>
  <si>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II. Мероприятия, финансируемые на счет Администрации ЗАТО Северск</t>
  </si>
  <si>
    <t>план 9 месяцев</t>
  </si>
  <si>
    <t>исполнение</t>
  </si>
  <si>
    <t>% испол-нения годового плана</t>
  </si>
  <si>
    <t>% испол-нения плана 9 месяцев</t>
  </si>
  <si>
    <t>Приложение 22 к Решению</t>
  </si>
  <si>
    <t>Информация об исполнении плана мероприятий по поддержке населения ЗАТО Северск  за 9 месяцев 2006 года</t>
  </si>
  <si>
    <t>Оксана Дмитриевна Галева</t>
  </si>
  <si>
    <t>Расходы на погашение задолженности  за 2005 год по  реализации льгот, установленных субъектом РФ (Закон Томской области от 16.12.2004 № 256-ОЗ "О социальной поддержке при оплате жилищно-коммунальных услуг отдельных категорий граждан, проживающих и работающих  (работавших) в сельской местности на территории Томской области", Закон Томской области от 16.12.2004 № 254-ОЗ "О мерах социальной поддержки отдельных категорий граждан, проживающих на территории Томской области", Закон Томской области от 16.12.2004 № 253-ОЗ " О социальной поддержке граждан, имеющих несовершеннолетних детей")</t>
  </si>
  <si>
    <t>Расходы на погашение задолженности за 2005 год  по доплатам к пенсиям Почетным гражданам согласно  ПГА ЗАТО Северск от 03.07.2003 № 2528 "Об утверждении порядка назначения и выплаты доплаты к пенсиям неработающим пенсионерам - почетным гражданам ЗАТО Северск"</t>
  </si>
  <si>
    <t>Расходы на  погашение задолженности за 2005 год по доплатам к пенсиям  заслуженным работникам города согласно Постановлению Главы Администрации ЗАТО Северск от11.06.2004 № 2045 "О доплатах к пенсиям неработающим  пенсионерам - заслуженным работникам с 1 января 2005 года"</t>
  </si>
  <si>
    <t xml:space="preserve">Меры социальной поддержки, предусмотренные местными нормативными документами (ПГА ЗАТО Северск от 14.01.2005 № 24 "Об установлении ежемесячной денежной компенсации на проезд неработающим пенсионерам, не имеющим права на доплаты к пенсии и на получение мер социальной поддержки", Решение сессии СНП от 24.05.2001 № 4/9 "Об адресных единовременных выплатах награжденным работникам предприятий и организаций ЗАТО г. Северск" и др. </t>
  </si>
  <si>
    <t>Доплаты к пенсиям  заслуженным работникам города согласно Постановлению Главы Администрации ЗАТО Северск от 11.06.2004 № 2045 "О доплатах к пенсиям неработающим  пенсионерам - заслуженным работникам с 1 января 2005 года"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</si>
</sst>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7" fillId="2" borderId="0" xfId="0" applyNumberFormat="1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vertical="center"/>
    </xf>
    <xf numFmtId="172" fontId="7" fillId="2" borderId="0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172" fontId="6" fillId="0" borderId="2" xfId="0" applyNumberFormat="1" applyFont="1" applyFill="1" applyBorder="1" applyAlignment="1">
      <alignment horizontal="center" vertical="center"/>
    </xf>
    <xf numFmtId="172" fontId="7" fillId="0" borderId="2" xfId="0" applyNumberFormat="1" applyFont="1" applyFill="1" applyBorder="1" applyAlignment="1">
      <alignment horizontal="left" vertical="center"/>
    </xf>
    <xf numFmtId="172" fontId="8" fillId="0" borderId="2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vertical="center" wrapText="1"/>
    </xf>
    <xf numFmtId="172" fontId="9" fillId="2" borderId="0" xfId="18" applyNumberFormat="1" applyFont="1" applyFill="1" applyBorder="1" applyAlignment="1" applyProtection="1">
      <alignment horizontal="right" vertical="top"/>
      <protection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left" vertical="center" wrapText="1"/>
    </xf>
    <xf numFmtId="172" fontId="4" fillId="0" borderId="1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left" vertical="center"/>
    </xf>
    <xf numFmtId="17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72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172" fontId="7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172" fontId="6" fillId="2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54"/>
  <sheetViews>
    <sheetView showZeros="0" tabSelected="1" zoomScale="75" zoomScaleNormal="75" workbookViewId="0" topLeftCell="A1">
      <pane xSplit="2" ySplit="7" topLeftCell="N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8" sqref="N8"/>
    </sheetView>
  </sheetViews>
  <sheetFormatPr defaultColWidth="9.00390625" defaultRowHeight="12.75" outlineLevelRow="1" outlineLevelCol="1"/>
  <cols>
    <col min="1" max="1" width="5.00390625" style="14" customWidth="1"/>
    <col min="2" max="2" width="70.625" style="14" customWidth="1"/>
    <col min="3" max="9" width="10.625" style="14" hidden="1" customWidth="1" outlineLevel="1"/>
    <col min="10" max="11" width="10.75390625" style="14" hidden="1" customWidth="1" outlineLevel="1"/>
    <col min="12" max="12" width="12.75390625" style="14" hidden="1" customWidth="1" outlineLevel="1"/>
    <col min="13" max="13" width="12.25390625" style="14" hidden="1" customWidth="1" outlineLevel="1"/>
    <col min="14" max="14" width="12.25390625" style="14" customWidth="1" collapsed="1"/>
    <col min="15" max="15" width="12.25390625" style="13" hidden="1" customWidth="1" outlineLevel="1"/>
    <col min="16" max="16" width="10.75390625" style="13" hidden="1" customWidth="1" outlineLevel="1" collapsed="1"/>
    <col min="17" max="17" width="10.75390625" style="13" hidden="1" customWidth="1" outlineLevel="1"/>
    <col min="18" max="18" width="12.25390625" style="13" hidden="1" customWidth="1" outlineLevel="1"/>
    <col min="19" max="20" width="10.75390625" style="13" hidden="1" customWidth="1" outlineLevel="1"/>
    <col min="21" max="21" width="12.75390625" style="13" hidden="1" customWidth="1" outlineLevel="1"/>
    <col min="22" max="22" width="12.75390625" style="14" hidden="1" customWidth="1" outlineLevel="1"/>
    <col min="23" max="23" width="12.25390625" style="14" hidden="1" customWidth="1" outlineLevel="1"/>
    <col min="24" max="25" width="10.75390625" style="13" hidden="1" customWidth="1" outlineLevel="1"/>
    <col min="26" max="26" width="12.875" style="13" hidden="1" customWidth="1" outlineLevel="1"/>
    <col min="27" max="27" width="12.125" style="14" hidden="1" customWidth="1" outlineLevel="1"/>
    <col min="28" max="28" width="13.25390625" style="14" hidden="1" customWidth="1" outlineLevel="1"/>
    <col min="29" max="29" width="11.125" style="14" customWidth="1" collapsed="1"/>
    <col min="30" max="30" width="13.25390625" style="14" customWidth="1"/>
    <col min="31" max="31" width="10.75390625" style="14" customWidth="1"/>
    <col min="32" max="32" width="9.75390625" style="14" customWidth="1"/>
    <col min="33" max="35" width="8.875" style="14" customWidth="1"/>
    <col min="36" max="16384" width="9.25390625" style="14" customWidth="1"/>
  </cols>
  <sheetData>
    <row r="1" spans="1:32" s="1" customFormat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3"/>
      <c r="Y1" s="31"/>
      <c r="Z1" s="23"/>
      <c r="AA1" s="2"/>
      <c r="AB1" s="4"/>
      <c r="AC1" s="4"/>
      <c r="AD1" s="4"/>
      <c r="AE1" s="4"/>
      <c r="AF1" s="31" t="s">
        <v>56</v>
      </c>
    </row>
    <row r="2" spans="1:32" s="1" customFormat="1" ht="15.75" customHeight="1">
      <c r="A2" s="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23"/>
      <c r="Y2" s="31"/>
      <c r="Z2" s="23"/>
      <c r="AA2" s="32"/>
      <c r="AB2" s="4"/>
      <c r="AC2" s="4"/>
      <c r="AD2" s="4"/>
      <c r="AE2" s="4"/>
      <c r="AF2" s="31" t="s">
        <v>0</v>
      </c>
    </row>
    <row r="3" spans="1:32" s="1" customFormat="1" ht="19.5" customHeight="1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3"/>
      <c r="Y3" s="33"/>
      <c r="Z3" s="23"/>
      <c r="AA3" s="32"/>
      <c r="AB3" s="4"/>
      <c r="AC3" s="4"/>
      <c r="AD3" s="4"/>
      <c r="AE3" s="4"/>
      <c r="AF3" s="33" t="s">
        <v>42</v>
      </c>
    </row>
    <row r="4" spans="1:32" s="1" customFormat="1" ht="15.75" customHeight="1">
      <c r="A4" s="2"/>
      <c r="B4" s="62" t="s">
        <v>57</v>
      </c>
      <c r="C4" s="62"/>
      <c r="D4" s="62"/>
      <c r="E4" s="62"/>
      <c r="F4" s="62"/>
      <c r="G4" s="62"/>
      <c r="H4" s="62"/>
      <c r="I4" s="62"/>
      <c r="J4" s="6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"/>
      <c r="Y4" s="2"/>
      <c r="Z4" s="23"/>
      <c r="AA4" s="32"/>
      <c r="AB4" s="4"/>
      <c r="AC4" s="4"/>
      <c r="AD4" s="4"/>
      <c r="AE4" s="4"/>
      <c r="AF4" s="2"/>
    </row>
    <row r="5" spans="1:32" s="1" customFormat="1" ht="46.5" customHeight="1">
      <c r="A5" s="32"/>
      <c r="B5" s="62"/>
      <c r="C5" s="62"/>
      <c r="D5" s="62"/>
      <c r="E5" s="62"/>
      <c r="F5" s="62"/>
      <c r="G5" s="62"/>
      <c r="H5" s="62"/>
      <c r="I5" s="62"/>
      <c r="J5" s="62"/>
      <c r="K5" s="35"/>
      <c r="L5" s="35"/>
      <c r="M5" s="35"/>
      <c r="N5" s="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23"/>
      <c r="AA5" s="2"/>
      <c r="AB5" s="4"/>
      <c r="AC5" s="4"/>
      <c r="AD5" s="4"/>
      <c r="AE5" s="4"/>
      <c r="AF5" s="34"/>
    </row>
    <row r="6" spans="1:32" s="4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3"/>
      <c r="Y6" s="3"/>
      <c r="Z6" s="23"/>
      <c r="AA6" s="2"/>
      <c r="AF6" s="3" t="s">
        <v>1</v>
      </c>
    </row>
    <row r="7" spans="1:32" s="1" customFormat="1" ht="69.75" customHeight="1">
      <c r="A7" s="5" t="s">
        <v>2</v>
      </c>
      <c r="B7" s="46" t="s">
        <v>30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6" t="s">
        <v>8</v>
      </c>
      <c r="I7" s="6" t="s">
        <v>9</v>
      </c>
      <c r="J7" s="5" t="s">
        <v>31</v>
      </c>
      <c r="K7" s="5" t="s">
        <v>43</v>
      </c>
      <c r="L7" s="5" t="s">
        <v>44</v>
      </c>
      <c r="M7" s="5" t="s">
        <v>43</v>
      </c>
      <c r="N7" s="5" t="s">
        <v>44</v>
      </c>
      <c r="O7" s="5" t="s">
        <v>10</v>
      </c>
      <c r="P7" s="5" t="s">
        <v>11</v>
      </c>
      <c r="Q7" s="5" t="s">
        <v>43</v>
      </c>
      <c r="R7" s="5" t="s">
        <v>45</v>
      </c>
      <c r="S7" s="5" t="s">
        <v>12</v>
      </c>
      <c r="T7" s="5" t="s">
        <v>43</v>
      </c>
      <c r="U7" s="5" t="s">
        <v>12</v>
      </c>
      <c r="V7" s="5" t="s">
        <v>43</v>
      </c>
      <c r="W7" s="5" t="s">
        <v>47</v>
      </c>
      <c r="X7" s="5" t="s">
        <v>29</v>
      </c>
      <c r="Y7" s="5" t="s">
        <v>43</v>
      </c>
      <c r="Z7" s="5" t="s">
        <v>29</v>
      </c>
      <c r="AA7" s="5" t="s">
        <v>43</v>
      </c>
      <c r="AB7" s="5" t="s">
        <v>46</v>
      </c>
      <c r="AC7" s="30" t="s">
        <v>52</v>
      </c>
      <c r="AD7" s="30" t="s">
        <v>53</v>
      </c>
      <c r="AE7" s="29" t="s">
        <v>55</v>
      </c>
      <c r="AF7" s="29" t="s">
        <v>54</v>
      </c>
    </row>
    <row r="8" spans="1:32" ht="65.25" customHeight="1">
      <c r="A8" s="28"/>
      <c r="B8" s="28" t="s">
        <v>32</v>
      </c>
      <c r="C8" s="28"/>
      <c r="D8" s="28"/>
      <c r="E8" s="28"/>
      <c r="F8" s="28"/>
      <c r="G8" s="28"/>
      <c r="H8" s="36"/>
      <c r="I8" s="20"/>
      <c r="J8" s="20">
        <f>O8+P8+S8+X8</f>
        <v>0</v>
      </c>
      <c r="K8" s="20">
        <f>Q8+T8+Y8</f>
        <v>0</v>
      </c>
      <c r="L8" s="20">
        <f>J8+K8</f>
        <v>0</v>
      </c>
      <c r="M8" s="20"/>
      <c r="N8" s="19"/>
      <c r="O8" s="19"/>
      <c r="P8" s="19"/>
      <c r="Q8" s="19"/>
      <c r="R8" s="19">
        <f>P8+Q8</f>
        <v>0</v>
      </c>
      <c r="S8" s="19"/>
      <c r="T8" s="19"/>
      <c r="U8" s="19">
        <f>S8+T8</f>
        <v>0</v>
      </c>
      <c r="V8" s="19"/>
      <c r="W8" s="19"/>
      <c r="X8" s="19"/>
      <c r="Y8" s="19"/>
      <c r="Z8" s="19">
        <f>X8+Y8</f>
        <v>0</v>
      </c>
      <c r="AA8" s="19"/>
      <c r="AB8" s="19"/>
      <c r="AC8" s="49"/>
      <c r="AD8" s="49"/>
      <c r="AE8" s="49"/>
      <c r="AF8" s="49"/>
    </row>
    <row r="9" spans="1:32" ht="171" customHeight="1">
      <c r="A9" s="22">
        <v>1</v>
      </c>
      <c r="B9" s="41" t="s">
        <v>59</v>
      </c>
      <c r="C9" s="28"/>
      <c r="D9" s="28"/>
      <c r="E9" s="28"/>
      <c r="F9" s="28"/>
      <c r="G9" s="28"/>
      <c r="H9" s="36"/>
      <c r="I9" s="36">
        <f>SUM(I10:I16)</f>
        <v>0</v>
      </c>
      <c r="J9" s="36">
        <f aca="true" t="shared" si="0" ref="J9:J50">O9+P9+S9+X9</f>
        <v>1325</v>
      </c>
      <c r="K9" s="36">
        <f aca="true" t="shared" si="1" ref="K9:K49">Q9+T9+Y9</f>
        <v>0</v>
      </c>
      <c r="L9" s="36">
        <f aca="true" t="shared" si="2" ref="L9:L38">J9+K9</f>
        <v>1325</v>
      </c>
      <c r="M9" s="36">
        <f>V9+AA9</f>
        <v>0</v>
      </c>
      <c r="N9" s="38">
        <f>L9+M9</f>
        <v>1325</v>
      </c>
      <c r="O9" s="38">
        <f aca="true" t="shared" si="3" ref="O9:X9">SUM(O10:O16)</f>
        <v>1325</v>
      </c>
      <c r="P9" s="38">
        <f t="shared" si="3"/>
        <v>0</v>
      </c>
      <c r="Q9" s="38">
        <f t="shared" si="3"/>
        <v>0</v>
      </c>
      <c r="R9" s="38">
        <f aca="true" t="shared" si="4" ref="R9:R38">P9+Q9</f>
        <v>0</v>
      </c>
      <c r="S9" s="38">
        <f t="shared" si="3"/>
        <v>0</v>
      </c>
      <c r="T9" s="38">
        <f>SUM(T10:T16)</f>
        <v>0</v>
      </c>
      <c r="U9" s="38">
        <f aca="true" t="shared" si="5" ref="U9:U49">S9+T9</f>
        <v>0</v>
      </c>
      <c r="V9" s="38">
        <f>SUM(V10:V16)</f>
        <v>0</v>
      </c>
      <c r="W9" s="38">
        <f>U9+V9</f>
        <v>0</v>
      </c>
      <c r="X9" s="38">
        <f t="shared" si="3"/>
        <v>0</v>
      </c>
      <c r="Y9" s="38">
        <f>SUM(Y10:Y16)</f>
        <v>0</v>
      </c>
      <c r="Z9" s="38">
        <f aca="true" t="shared" si="6" ref="Z9:Z38">X9+Y9</f>
        <v>0</v>
      </c>
      <c r="AA9" s="38">
        <f>SUM(AA10:AA16)</f>
        <v>0</v>
      </c>
      <c r="AB9" s="38">
        <f>Z9+AA9</f>
        <v>0</v>
      </c>
      <c r="AC9" s="38">
        <f>O9+R9+W9</f>
        <v>1325</v>
      </c>
      <c r="AD9" s="50">
        <f>SUM(AD10:AD16)</f>
        <v>1225.4</v>
      </c>
      <c r="AE9" s="38">
        <f aca="true" t="shared" si="7" ref="AE9:AE49">IF(AD9=0,0,AD9/AC9*100)</f>
        <v>92.48301886792454</v>
      </c>
      <c r="AF9" s="38">
        <f>IF(AD9=0,0,AD9/N9*100)</f>
        <v>92.48301886792454</v>
      </c>
    </row>
    <row r="10" spans="1:32" ht="24.75" customHeight="1">
      <c r="A10" s="8"/>
      <c r="B10" s="7" t="s">
        <v>13</v>
      </c>
      <c r="C10" s="37"/>
      <c r="D10" s="36"/>
      <c r="E10" s="36"/>
      <c r="F10" s="36"/>
      <c r="G10" s="36"/>
      <c r="H10" s="37"/>
      <c r="I10" s="18"/>
      <c r="J10" s="18">
        <f t="shared" si="0"/>
        <v>13</v>
      </c>
      <c r="K10" s="18">
        <f t="shared" si="1"/>
        <v>0</v>
      </c>
      <c r="L10" s="18">
        <f t="shared" si="2"/>
        <v>13</v>
      </c>
      <c r="M10" s="21">
        <f aca="true" t="shared" si="8" ref="M10:M49">V10+AA10</f>
        <v>0</v>
      </c>
      <c r="N10" s="18">
        <f>L10+M10</f>
        <v>13</v>
      </c>
      <c r="O10" s="18">
        <v>13</v>
      </c>
      <c r="P10" s="18"/>
      <c r="Q10" s="18"/>
      <c r="R10" s="18">
        <f t="shared" si="4"/>
        <v>0</v>
      </c>
      <c r="S10" s="18"/>
      <c r="T10" s="18"/>
      <c r="U10" s="18">
        <f t="shared" si="5"/>
        <v>0</v>
      </c>
      <c r="V10" s="18"/>
      <c r="W10" s="19">
        <f aca="true" t="shared" si="9" ref="W10:W49">U10+V10</f>
        <v>0</v>
      </c>
      <c r="X10" s="18"/>
      <c r="Y10" s="18"/>
      <c r="Z10" s="18">
        <f t="shared" si="6"/>
        <v>0</v>
      </c>
      <c r="AA10" s="18"/>
      <c r="AB10" s="19">
        <f aca="true" t="shared" si="10" ref="AB10:AB49">Z10+AA10</f>
        <v>0</v>
      </c>
      <c r="AC10" s="19">
        <f aca="true" t="shared" si="11" ref="AC10:AC49">O10+R10+W10</f>
        <v>13</v>
      </c>
      <c r="AD10" s="52">
        <v>11.5</v>
      </c>
      <c r="AE10" s="19">
        <f t="shared" si="7"/>
        <v>88.46153846153845</v>
      </c>
      <c r="AF10" s="19">
        <f aca="true" t="shared" si="12" ref="AF10:AF49">IF(AD10=0,0,AD10/N10*100)</f>
        <v>88.46153846153845</v>
      </c>
    </row>
    <row r="11" spans="1:32" ht="24.75" customHeight="1">
      <c r="A11" s="8"/>
      <c r="B11" s="7" t="s">
        <v>14</v>
      </c>
      <c r="C11" s="37"/>
      <c r="D11" s="36"/>
      <c r="E11" s="36"/>
      <c r="F11" s="36"/>
      <c r="G11" s="36"/>
      <c r="H11" s="36"/>
      <c r="I11" s="19"/>
      <c r="J11" s="18">
        <f t="shared" si="0"/>
        <v>573</v>
      </c>
      <c r="K11" s="18">
        <f t="shared" si="1"/>
        <v>0</v>
      </c>
      <c r="L11" s="18">
        <f t="shared" si="2"/>
        <v>573</v>
      </c>
      <c r="M11" s="21">
        <f t="shared" si="8"/>
        <v>0</v>
      </c>
      <c r="N11" s="18">
        <f aca="true" t="shared" si="13" ref="N11:N49">L11+M11</f>
        <v>573</v>
      </c>
      <c r="O11" s="19">
        <v>573</v>
      </c>
      <c r="P11" s="19"/>
      <c r="Q11" s="19"/>
      <c r="R11" s="18">
        <f t="shared" si="4"/>
        <v>0</v>
      </c>
      <c r="S11" s="19"/>
      <c r="T11" s="19"/>
      <c r="U11" s="18">
        <f t="shared" si="5"/>
        <v>0</v>
      </c>
      <c r="V11" s="19"/>
      <c r="W11" s="19">
        <f t="shared" si="9"/>
        <v>0</v>
      </c>
      <c r="X11" s="19"/>
      <c r="Y11" s="19"/>
      <c r="Z11" s="18">
        <f t="shared" si="6"/>
        <v>0</v>
      </c>
      <c r="AA11" s="19"/>
      <c r="AB11" s="19">
        <f t="shared" si="10"/>
        <v>0</v>
      </c>
      <c r="AC11" s="19">
        <f t="shared" si="11"/>
        <v>573</v>
      </c>
      <c r="AD11" s="52">
        <v>569.6</v>
      </c>
      <c r="AE11" s="19">
        <f t="shared" si="7"/>
        <v>99.40663176265271</v>
      </c>
      <c r="AF11" s="19">
        <f t="shared" si="12"/>
        <v>99.40663176265271</v>
      </c>
    </row>
    <row r="12" spans="1:32" ht="15.75">
      <c r="A12" s="8"/>
      <c r="B12" s="7" t="s">
        <v>15</v>
      </c>
      <c r="C12" s="37"/>
      <c r="D12" s="36"/>
      <c r="E12" s="36"/>
      <c r="F12" s="36"/>
      <c r="G12" s="36"/>
      <c r="H12" s="36"/>
      <c r="I12" s="19"/>
      <c r="J12" s="18">
        <f t="shared" si="0"/>
        <v>7</v>
      </c>
      <c r="K12" s="18">
        <f t="shared" si="1"/>
        <v>0</v>
      </c>
      <c r="L12" s="18">
        <f t="shared" si="2"/>
        <v>7</v>
      </c>
      <c r="M12" s="21">
        <f t="shared" si="8"/>
        <v>0</v>
      </c>
      <c r="N12" s="18">
        <f t="shared" si="13"/>
        <v>7</v>
      </c>
      <c r="O12" s="19">
        <v>7</v>
      </c>
      <c r="P12" s="19"/>
      <c r="Q12" s="19"/>
      <c r="R12" s="18">
        <f t="shared" si="4"/>
        <v>0</v>
      </c>
      <c r="S12" s="19"/>
      <c r="T12" s="19"/>
      <c r="U12" s="18">
        <f t="shared" si="5"/>
        <v>0</v>
      </c>
      <c r="V12" s="19"/>
      <c r="W12" s="19">
        <f t="shared" si="9"/>
        <v>0</v>
      </c>
      <c r="X12" s="19"/>
      <c r="Y12" s="19"/>
      <c r="Z12" s="18">
        <f t="shared" si="6"/>
        <v>0</v>
      </c>
      <c r="AA12" s="19"/>
      <c r="AB12" s="19">
        <f t="shared" si="10"/>
        <v>0</v>
      </c>
      <c r="AC12" s="19">
        <f t="shared" si="11"/>
        <v>7</v>
      </c>
      <c r="AD12" s="52">
        <v>6.9</v>
      </c>
      <c r="AE12" s="19">
        <f t="shared" si="7"/>
        <v>98.57142857142858</v>
      </c>
      <c r="AF12" s="19">
        <f t="shared" si="12"/>
        <v>98.57142857142858</v>
      </c>
    </row>
    <row r="13" spans="1:32" ht="30">
      <c r="A13" s="8"/>
      <c r="B13" s="7" t="s">
        <v>48</v>
      </c>
      <c r="C13" s="37"/>
      <c r="D13" s="36"/>
      <c r="E13" s="36"/>
      <c r="F13" s="36"/>
      <c r="G13" s="36"/>
      <c r="H13" s="36"/>
      <c r="I13" s="19"/>
      <c r="J13" s="18">
        <f t="shared" si="0"/>
        <v>128</v>
      </c>
      <c r="K13" s="18">
        <f t="shared" si="1"/>
        <v>0</v>
      </c>
      <c r="L13" s="18">
        <f t="shared" si="2"/>
        <v>128</v>
      </c>
      <c r="M13" s="21">
        <f t="shared" si="8"/>
        <v>0</v>
      </c>
      <c r="N13" s="18">
        <f t="shared" si="13"/>
        <v>128</v>
      </c>
      <c r="O13" s="19">
        <v>128</v>
      </c>
      <c r="P13" s="19"/>
      <c r="Q13" s="19"/>
      <c r="R13" s="18">
        <f t="shared" si="4"/>
        <v>0</v>
      </c>
      <c r="S13" s="19"/>
      <c r="T13" s="19"/>
      <c r="U13" s="18">
        <f t="shared" si="5"/>
        <v>0</v>
      </c>
      <c r="V13" s="19"/>
      <c r="W13" s="19">
        <f t="shared" si="9"/>
        <v>0</v>
      </c>
      <c r="X13" s="19"/>
      <c r="Y13" s="19"/>
      <c r="Z13" s="18">
        <f t="shared" si="6"/>
        <v>0</v>
      </c>
      <c r="AA13" s="19"/>
      <c r="AB13" s="19">
        <f t="shared" si="10"/>
        <v>0</v>
      </c>
      <c r="AC13" s="19">
        <f t="shared" si="11"/>
        <v>128</v>
      </c>
      <c r="AD13" s="52">
        <v>127.5</v>
      </c>
      <c r="AE13" s="19">
        <f t="shared" si="7"/>
        <v>99.609375</v>
      </c>
      <c r="AF13" s="19">
        <f t="shared" si="12"/>
        <v>99.609375</v>
      </c>
    </row>
    <row r="14" spans="1:32" ht="44.25" customHeight="1">
      <c r="A14" s="8"/>
      <c r="B14" s="7" t="s">
        <v>16</v>
      </c>
      <c r="C14" s="37"/>
      <c r="D14" s="36"/>
      <c r="E14" s="36"/>
      <c r="F14" s="36"/>
      <c r="G14" s="36"/>
      <c r="H14" s="36"/>
      <c r="I14" s="19"/>
      <c r="J14" s="18">
        <f t="shared" si="0"/>
        <v>197</v>
      </c>
      <c r="K14" s="18">
        <f t="shared" si="1"/>
        <v>0</v>
      </c>
      <c r="L14" s="18">
        <f t="shared" si="2"/>
        <v>197</v>
      </c>
      <c r="M14" s="21">
        <f t="shared" si="8"/>
        <v>0</v>
      </c>
      <c r="N14" s="18">
        <f t="shared" si="13"/>
        <v>197</v>
      </c>
      <c r="O14" s="19">
        <v>197</v>
      </c>
      <c r="P14" s="19"/>
      <c r="Q14" s="19"/>
      <c r="R14" s="18">
        <f t="shared" si="4"/>
        <v>0</v>
      </c>
      <c r="S14" s="19"/>
      <c r="T14" s="19"/>
      <c r="U14" s="18">
        <f t="shared" si="5"/>
        <v>0</v>
      </c>
      <c r="V14" s="19"/>
      <c r="W14" s="19">
        <f t="shared" si="9"/>
        <v>0</v>
      </c>
      <c r="X14" s="19"/>
      <c r="Y14" s="19"/>
      <c r="Z14" s="18">
        <f t="shared" si="6"/>
        <v>0</v>
      </c>
      <c r="AA14" s="19"/>
      <c r="AB14" s="19">
        <f t="shared" si="10"/>
        <v>0</v>
      </c>
      <c r="AC14" s="19">
        <f t="shared" si="11"/>
        <v>197</v>
      </c>
      <c r="AD14" s="52">
        <v>196.1</v>
      </c>
      <c r="AE14" s="19">
        <f t="shared" si="7"/>
        <v>99.54314720812182</v>
      </c>
      <c r="AF14" s="19">
        <f t="shared" si="12"/>
        <v>99.54314720812182</v>
      </c>
    </row>
    <row r="15" spans="1:32" ht="24.75" customHeight="1">
      <c r="A15" s="8"/>
      <c r="B15" s="7" t="s">
        <v>17</v>
      </c>
      <c r="C15" s="37"/>
      <c r="D15" s="36"/>
      <c r="E15" s="36"/>
      <c r="F15" s="36"/>
      <c r="G15" s="36"/>
      <c r="H15" s="36"/>
      <c r="I15" s="19"/>
      <c r="J15" s="18">
        <f t="shared" si="0"/>
        <v>280</v>
      </c>
      <c r="K15" s="18">
        <f t="shared" si="1"/>
        <v>0</v>
      </c>
      <c r="L15" s="18">
        <f t="shared" si="2"/>
        <v>280</v>
      </c>
      <c r="M15" s="21">
        <f t="shared" si="8"/>
        <v>0</v>
      </c>
      <c r="N15" s="18">
        <f t="shared" si="13"/>
        <v>280</v>
      </c>
      <c r="O15" s="19">
        <v>280</v>
      </c>
      <c r="P15" s="19"/>
      <c r="Q15" s="19"/>
      <c r="R15" s="18">
        <f t="shared" si="4"/>
        <v>0</v>
      </c>
      <c r="S15" s="19"/>
      <c r="T15" s="19"/>
      <c r="U15" s="18">
        <f t="shared" si="5"/>
        <v>0</v>
      </c>
      <c r="V15" s="19"/>
      <c r="W15" s="19">
        <f t="shared" si="9"/>
        <v>0</v>
      </c>
      <c r="X15" s="19"/>
      <c r="Y15" s="19"/>
      <c r="Z15" s="18">
        <f t="shared" si="6"/>
        <v>0</v>
      </c>
      <c r="AA15" s="19"/>
      <c r="AB15" s="19">
        <f t="shared" si="10"/>
        <v>0</v>
      </c>
      <c r="AC15" s="19">
        <f t="shared" si="11"/>
        <v>280</v>
      </c>
      <c r="AD15" s="52">
        <v>220.8</v>
      </c>
      <c r="AE15" s="19">
        <f t="shared" si="7"/>
        <v>78.85714285714286</v>
      </c>
      <c r="AF15" s="19">
        <f t="shared" si="12"/>
        <v>78.85714285714286</v>
      </c>
    </row>
    <row r="16" spans="1:32" ht="34.5" customHeight="1">
      <c r="A16" s="8"/>
      <c r="B16" s="7" t="s">
        <v>18</v>
      </c>
      <c r="C16" s="37"/>
      <c r="D16" s="36"/>
      <c r="E16" s="36"/>
      <c r="F16" s="36"/>
      <c r="G16" s="36"/>
      <c r="H16" s="36"/>
      <c r="I16" s="19"/>
      <c r="J16" s="18">
        <f t="shared" si="0"/>
        <v>127</v>
      </c>
      <c r="K16" s="18">
        <f t="shared" si="1"/>
        <v>0</v>
      </c>
      <c r="L16" s="18">
        <f t="shared" si="2"/>
        <v>127</v>
      </c>
      <c r="M16" s="21">
        <f t="shared" si="8"/>
        <v>0</v>
      </c>
      <c r="N16" s="18">
        <f t="shared" si="13"/>
        <v>127</v>
      </c>
      <c r="O16" s="19">
        <v>127</v>
      </c>
      <c r="P16" s="19"/>
      <c r="Q16" s="19"/>
      <c r="R16" s="18">
        <f t="shared" si="4"/>
        <v>0</v>
      </c>
      <c r="S16" s="19"/>
      <c r="T16" s="19"/>
      <c r="U16" s="18">
        <f t="shared" si="5"/>
        <v>0</v>
      </c>
      <c r="V16" s="19"/>
      <c r="W16" s="19">
        <f t="shared" si="9"/>
        <v>0</v>
      </c>
      <c r="X16" s="19"/>
      <c r="Y16" s="19"/>
      <c r="Z16" s="18">
        <f t="shared" si="6"/>
        <v>0</v>
      </c>
      <c r="AA16" s="19"/>
      <c r="AB16" s="19">
        <f t="shared" si="10"/>
        <v>0</v>
      </c>
      <c r="AC16" s="19">
        <f t="shared" si="11"/>
        <v>127</v>
      </c>
      <c r="AD16" s="19">
        <v>93</v>
      </c>
      <c r="AE16" s="19">
        <f t="shared" si="7"/>
        <v>73.22834645669292</v>
      </c>
      <c r="AF16" s="19">
        <f t="shared" si="12"/>
        <v>73.22834645669292</v>
      </c>
    </row>
    <row r="17" spans="1:32" ht="54.75" customHeight="1">
      <c r="A17" s="42">
        <v>2</v>
      </c>
      <c r="B17" s="41" t="s">
        <v>33</v>
      </c>
      <c r="C17" s="37"/>
      <c r="D17" s="36"/>
      <c r="E17" s="36"/>
      <c r="F17" s="36"/>
      <c r="G17" s="36"/>
      <c r="H17" s="36"/>
      <c r="I17" s="38"/>
      <c r="J17" s="43">
        <f t="shared" si="0"/>
        <v>340</v>
      </c>
      <c r="K17" s="43">
        <f t="shared" si="1"/>
        <v>0</v>
      </c>
      <c r="L17" s="43">
        <f t="shared" si="2"/>
        <v>340</v>
      </c>
      <c r="M17" s="36">
        <f t="shared" si="8"/>
        <v>0</v>
      </c>
      <c r="N17" s="43">
        <f t="shared" si="13"/>
        <v>340</v>
      </c>
      <c r="O17" s="38">
        <v>340</v>
      </c>
      <c r="P17" s="38"/>
      <c r="Q17" s="38"/>
      <c r="R17" s="43">
        <f t="shared" si="4"/>
        <v>0</v>
      </c>
      <c r="S17" s="38"/>
      <c r="T17" s="38"/>
      <c r="U17" s="43">
        <f t="shared" si="5"/>
        <v>0</v>
      </c>
      <c r="V17" s="38"/>
      <c r="W17" s="38">
        <f t="shared" si="9"/>
        <v>0</v>
      </c>
      <c r="X17" s="38"/>
      <c r="Y17" s="38"/>
      <c r="Z17" s="43">
        <f t="shared" si="6"/>
        <v>0</v>
      </c>
      <c r="AA17" s="38"/>
      <c r="AB17" s="38">
        <f t="shared" si="10"/>
        <v>0</v>
      </c>
      <c r="AC17" s="38">
        <f t="shared" si="11"/>
        <v>340</v>
      </c>
      <c r="AD17" s="50">
        <v>339.3</v>
      </c>
      <c r="AE17" s="38">
        <f t="shared" si="7"/>
        <v>99.79411764705883</v>
      </c>
      <c r="AF17" s="38">
        <f t="shared" si="12"/>
        <v>99.79411764705883</v>
      </c>
    </row>
    <row r="18" spans="1:32" ht="77.25" customHeight="1">
      <c r="A18" s="42">
        <v>3</v>
      </c>
      <c r="B18" s="41" t="s">
        <v>60</v>
      </c>
      <c r="C18" s="37"/>
      <c r="D18" s="36"/>
      <c r="E18" s="36"/>
      <c r="F18" s="36"/>
      <c r="G18" s="36"/>
      <c r="H18" s="36"/>
      <c r="I18" s="38"/>
      <c r="J18" s="43">
        <f t="shared" si="0"/>
        <v>96</v>
      </c>
      <c r="K18" s="43">
        <f t="shared" si="1"/>
        <v>0</v>
      </c>
      <c r="L18" s="43">
        <f t="shared" si="2"/>
        <v>96</v>
      </c>
      <c r="M18" s="36">
        <f t="shared" si="8"/>
        <v>0</v>
      </c>
      <c r="N18" s="43">
        <f t="shared" si="13"/>
        <v>96</v>
      </c>
      <c r="O18" s="38">
        <v>96</v>
      </c>
      <c r="P18" s="38"/>
      <c r="Q18" s="38"/>
      <c r="R18" s="43">
        <f t="shared" si="4"/>
        <v>0</v>
      </c>
      <c r="S18" s="38"/>
      <c r="T18" s="38"/>
      <c r="U18" s="43">
        <f t="shared" si="5"/>
        <v>0</v>
      </c>
      <c r="V18" s="38"/>
      <c r="W18" s="38">
        <f t="shared" si="9"/>
        <v>0</v>
      </c>
      <c r="X18" s="38"/>
      <c r="Y18" s="38"/>
      <c r="Z18" s="43">
        <f t="shared" si="6"/>
        <v>0</v>
      </c>
      <c r="AA18" s="38"/>
      <c r="AB18" s="38">
        <f t="shared" si="10"/>
        <v>0</v>
      </c>
      <c r="AC18" s="38">
        <f t="shared" si="11"/>
        <v>96</v>
      </c>
      <c r="AD18" s="50">
        <v>95.8</v>
      </c>
      <c r="AE18" s="38">
        <f t="shared" si="7"/>
        <v>99.79166666666667</v>
      </c>
      <c r="AF18" s="38">
        <f t="shared" si="12"/>
        <v>99.79166666666667</v>
      </c>
    </row>
    <row r="19" spans="1:32" ht="90" customHeight="1">
      <c r="A19" s="42">
        <v>4</v>
      </c>
      <c r="B19" s="41" t="s">
        <v>34</v>
      </c>
      <c r="C19" s="37"/>
      <c r="D19" s="36"/>
      <c r="E19" s="36"/>
      <c r="F19" s="36"/>
      <c r="G19" s="36"/>
      <c r="H19" s="36"/>
      <c r="I19" s="38"/>
      <c r="J19" s="43">
        <f t="shared" si="0"/>
        <v>16</v>
      </c>
      <c r="K19" s="43">
        <f t="shared" si="1"/>
        <v>0</v>
      </c>
      <c r="L19" s="43">
        <f t="shared" si="2"/>
        <v>16</v>
      </c>
      <c r="M19" s="36">
        <f t="shared" si="8"/>
        <v>0</v>
      </c>
      <c r="N19" s="43">
        <f t="shared" si="13"/>
        <v>16</v>
      </c>
      <c r="O19" s="38">
        <v>16</v>
      </c>
      <c r="P19" s="38"/>
      <c r="Q19" s="38"/>
      <c r="R19" s="43">
        <f t="shared" si="4"/>
        <v>0</v>
      </c>
      <c r="S19" s="38"/>
      <c r="T19" s="38"/>
      <c r="U19" s="43">
        <f t="shared" si="5"/>
        <v>0</v>
      </c>
      <c r="V19" s="38"/>
      <c r="W19" s="38">
        <f t="shared" si="9"/>
        <v>0</v>
      </c>
      <c r="X19" s="38"/>
      <c r="Y19" s="38"/>
      <c r="Z19" s="43">
        <f t="shared" si="6"/>
        <v>0</v>
      </c>
      <c r="AA19" s="38"/>
      <c r="AB19" s="38">
        <f t="shared" si="10"/>
        <v>0</v>
      </c>
      <c r="AC19" s="38">
        <f t="shared" si="11"/>
        <v>16</v>
      </c>
      <c r="AD19" s="50">
        <v>11.9</v>
      </c>
      <c r="AE19" s="38">
        <f t="shared" si="7"/>
        <v>74.375</v>
      </c>
      <c r="AF19" s="38">
        <f t="shared" si="12"/>
        <v>74.375</v>
      </c>
    </row>
    <row r="20" spans="1:32" ht="90" customHeight="1">
      <c r="A20" s="42">
        <v>5</v>
      </c>
      <c r="B20" s="41" t="s">
        <v>61</v>
      </c>
      <c r="C20" s="36"/>
      <c r="D20" s="36"/>
      <c r="E20" s="36"/>
      <c r="F20" s="36"/>
      <c r="G20" s="36"/>
      <c r="H20" s="36"/>
      <c r="I20" s="38"/>
      <c r="J20" s="43">
        <f t="shared" si="0"/>
        <v>18</v>
      </c>
      <c r="K20" s="43">
        <f t="shared" si="1"/>
        <v>0</v>
      </c>
      <c r="L20" s="43">
        <f t="shared" si="2"/>
        <v>18</v>
      </c>
      <c r="M20" s="36">
        <f t="shared" si="8"/>
        <v>0</v>
      </c>
      <c r="N20" s="43">
        <f t="shared" si="13"/>
        <v>18</v>
      </c>
      <c r="O20" s="38">
        <v>18</v>
      </c>
      <c r="P20" s="38"/>
      <c r="Q20" s="38"/>
      <c r="R20" s="43">
        <f t="shared" si="4"/>
        <v>0</v>
      </c>
      <c r="S20" s="38"/>
      <c r="T20" s="38"/>
      <c r="U20" s="43">
        <f t="shared" si="5"/>
        <v>0</v>
      </c>
      <c r="V20" s="38"/>
      <c r="W20" s="38">
        <f t="shared" si="9"/>
        <v>0</v>
      </c>
      <c r="X20" s="38"/>
      <c r="Y20" s="38"/>
      <c r="Z20" s="43">
        <f t="shared" si="6"/>
        <v>0</v>
      </c>
      <c r="AA20" s="38"/>
      <c r="AB20" s="38">
        <f t="shared" si="10"/>
        <v>0</v>
      </c>
      <c r="AC20" s="38">
        <f t="shared" si="11"/>
        <v>18</v>
      </c>
      <c r="AD20" s="38">
        <v>18</v>
      </c>
      <c r="AE20" s="38">
        <f t="shared" si="7"/>
        <v>100</v>
      </c>
      <c r="AF20" s="38">
        <f t="shared" si="12"/>
        <v>100</v>
      </c>
    </row>
    <row r="21" spans="1:32" ht="132" customHeight="1">
      <c r="A21" s="42">
        <v>6</v>
      </c>
      <c r="B21" s="41" t="s">
        <v>62</v>
      </c>
      <c r="C21" s="36"/>
      <c r="D21" s="36"/>
      <c r="E21" s="36"/>
      <c r="F21" s="36"/>
      <c r="G21" s="36"/>
      <c r="H21" s="36"/>
      <c r="I21" s="38"/>
      <c r="J21" s="43">
        <f t="shared" si="0"/>
        <v>470</v>
      </c>
      <c r="K21" s="43">
        <f t="shared" si="1"/>
        <v>0</v>
      </c>
      <c r="L21" s="43">
        <f t="shared" si="2"/>
        <v>470</v>
      </c>
      <c r="M21" s="36">
        <f t="shared" si="8"/>
        <v>-347</v>
      </c>
      <c r="N21" s="43">
        <f t="shared" si="13"/>
        <v>123</v>
      </c>
      <c r="O21" s="38">
        <v>106</v>
      </c>
      <c r="P21" s="38">
        <v>364</v>
      </c>
      <c r="Q21" s="38"/>
      <c r="R21" s="43">
        <f t="shared" si="4"/>
        <v>364</v>
      </c>
      <c r="S21" s="38"/>
      <c r="T21" s="38"/>
      <c r="U21" s="43">
        <f t="shared" si="5"/>
        <v>0</v>
      </c>
      <c r="V21" s="38">
        <v>-347</v>
      </c>
      <c r="W21" s="38">
        <f t="shared" si="9"/>
        <v>-347</v>
      </c>
      <c r="X21" s="38"/>
      <c r="Y21" s="38"/>
      <c r="Z21" s="43">
        <f t="shared" si="6"/>
        <v>0</v>
      </c>
      <c r="AA21" s="38"/>
      <c r="AB21" s="38">
        <f t="shared" si="10"/>
        <v>0</v>
      </c>
      <c r="AC21" s="38">
        <f t="shared" si="11"/>
        <v>123</v>
      </c>
      <c r="AD21" s="50">
        <v>93.8</v>
      </c>
      <c r="AE21" s="38">
        <f t="shared" si="7"/>
        <v>76.260162601626</v>
      </c>
      <c r="AF21" s="38">
        <f t="shared" si="12"/>
        <v>76.260162601626</v>
      </c>
    </row>
    <row r="22" spans="1:32" ht="15" hidden="1" outlineLevel="1">
      <c r="A22" s="39"/>
      <c r="B22" s="41" t="s">
        <v>20</v>
      </c>
      <c r="C22" s="36"/>
      <c r="D22" s="36"/>
      <c r="E22" s="36"/>
      <c r="F22" s="36"/>
      <c r="G22" s="36"/>
      <c r="H22" s="36"/>
      <c r="I22" s="38"/>
      <c r="J22" s="38">
        <f t="shared" si="0"/>
        <v>0</v>
      </c>
      <c r="K22" s="38">
        <f t="shared" si="1"/>
        <v>0</v>
      </c>
      <c r="L22" s="38">
        <f t="shared" si="2"/>
        <v>0</v>
      </c>
      <c r="M22" s="36">
        <f t="shared" si="8"/>
        <v>0</v>
      </c>
      <c r="N22" s="43">
        <f t="shared" si="13"/>
        <v>0</v>
      </c>
      <c r="O22" s="38"/>
      <c r="P22" s="38"/>
      <c r="Q22" s="38"/>
      <c r="R22" s="38">
        <f t="shared" si="4"/>
        <v>0</v>
      </c>
      <c r="S22" s="38"/>
      <c r="T22" s="38"/>
      <c r="U22" s="38">
        <f t="shared" si="5"/>
        <v>0</v>
      </c>
      <c r="V22" s="38"/>
      <c r="W22" s="38">
        <f t="shared" si="9"/>
        <v>0</v>
      </c>
      <c r="X22" s="38"/>
      <c r="Y22" s="38"/>
      <c r="Z22" s="38">
        <f t="shared" si="6"/>
        <v>0</v>
      </c>
      <c r="AA22" s="38"/>
      <c r="AB22" s="38">
        <f t="shared" si="10"/>
        <v>0</v>
      </c>
      <c r="AC22" s="38">
        <f t="shared" si="11"/>
        <v>0</v>
      </c>
      <c r="AD22" s="49"/>
      <c r="AE22" s="53">
        <f t="shared" si="7"/>
        <v>0</v>
      </c>
      <c r="AF22" s="53">
        <f t="shared" si="12"/>
        <v>0</v>
      </c>
    </row>
    <row r="23" spans="1:32" ht="30" hidden="1" outlineLevel="1">
      <c r="A23" s="39"/>
      <c r="B23" s="41" t="s">
        <v>21</v>
      </c>
      <c r="C23" s="36"/>
      <c r="D23" s="36"/>
      <c r="E23" s="36"/>
      <c r="F23" s="36"/>
      <c r="G23" s="36"/>
      <c r="H23" s="36"/>
      <c r="I23" s="38"/>
      <c r="J23" s="38">
        <f t="shared" si="0"/>
        <v>0</v>
      </c>
      <c r="K23" s="38">
        <f t="shared" si="1"/>
        <v>0</v>
      </c>
      <c r="L23" s="38">
        <f t="shared" si="2"/>
        <v>0</v>
      </c>
      <c r="M23" s="36">
        <f t="shared" si="8"/>
        <v>0</v>
      </c>
      <c r="N23" s="43">
        <f t="shared" si="13"/>
        <v>0</v>
      </c>
      <c r="O23" s="38"/>
      <c r="P23" s="38"/>
      <c r="Q23" s="38"/>
      <c r="R23" s="38">
        <f t="shared" si="4"/>
        <v>0</v>
      </c>
      <c r="S23" s="38"/>
      <c r="T23" s="38"/>
      <c r="U23" s="38">
        <f t="shared" si="5"/>
        <v>0</v>
      </c>
      <c r="V23" s="38"/>
      <c r="W23" s="38">
        <f t="shared" si="9"/>
        <v>0</v>
      </c>
      <c r="X23" s="38"/>
      <c r="Y23" s="38"/>
      <c r="Z23" s="38">
        <f t="shared" si="6"/>
        <v>0</v>
      </c>
      <c r="AA23" s="38"/>
      <c r="AB23" s="38">
        <f t="shared" si="10"/>
        <v>0</v>
      </c>
      <c r="AC23" s="38">
        <f t="shared" si="11"/>
        <v>0</v>
      </c>
      <c r="AD23" s="49"/>
      <c r="AE23" s="53">
        <f t="shared" si="7"/>
        <v>0</v>
      </c>
      <c r="AF23" s="53">
        <f t="shared" si="12"/>
        <v>0</v>
      </c>
    </row>
    <row r="24" spans="1:32" ht="15" hidden="1" outlineLevel="1">
      <c r="A24" s="39"/>
      <c r="B24" s="41" t="s">
        <v>22</v>
      </c>
      <c r="C24" s="36"/>
      <c r="D24" s="36"/>
      <c r="E24" s="36"/>
      <c r="F24" s="36"/>
      <c r="G24" s="36"/>
      <c r="H24" s="36"/>
      <c r="I24" s="38"/>
      <c r="J24" s="38">
        <f t="shared" si="0"/>
        <v>0</v>
      </c>
      <c r="K24" s="38">
        <f t="shared" si="1"/>
        <v>0</v>
      </c>
      <c r="L24" s="38">
        <f t="shared" si="2"/>
        <v>0</v>
      </c>
      <c r="M24" s="36">
        <f t="shared" si="8"/>
        <v>0</v>
      </c>
      <c r="N24" s="43">
        <f t="shared" si="13"/>
        <v>0</v>
      </c>
      <c r="O24" s="38"/>
      <c r="P24" s="38"/>
      <c r="Q24" s="38"/>
      <c r="R24" s="38">
        <f t="shared" si="4"/>
        <v>0</v>
      </c>
      <c r="S24" s="38"/>
      <c r="T24" s="38"/>
      <c r="U24" s="38">
        <f t="shared" si="5"/>
        <v>0</v>
      </c>
      <c r="V24" s="38"/>
      <c r="W24" s="38">
        <f t="shared" si="9"/>
        <v>0</v>
      </c>
      <c r="X24" s="38"/>
      <c r="Y24" s="38"/>
      <c r="Z24" s="38">
        <f t="shared" si="6"/>
        <v>0</v>
      </c>
      <c r="AA24" s="38"/>
      <c r="AB24" s="38">
        <f t="shared" si="10"/>
        <v>0</v>
      </c>
      <c r="AC24" s="38">
        <f t="shared" si="11"/>
        <v>0</v>
      </c>
      <c r="AD24" s="49"/>
      <c r="AE24" s="53">
        <f t="shared" si="7"/>
        <v>0</v>
      </c>
      <c r="AF24" s="53">
        <f t="shared" si="12"/>
        <v>0</v>
      </c>
    </row>
    <row r="25" spans="1:32" ht="15" hidden="1" outlineLevel="1">
      <c r="A25" s="39"/>
      <c r="B25" s="41" t="s">
        <v>23</v>
      </c>
      <c r="C25" s="36"/>
      <c r="D25" s="36"/>
      <c r="E25" s="36"/>
      <c r="F25" s="36"/>
      <c r="G25" s="36"/>
      <c r="H25" s="36"/>
      <c r="I25" s="38"/>
      <c r="J25" s="38">
        <f t="shared" si="0"/>
        <v>0</v>
      </c>
      <c r="K25" s="38">
        <f t="shared" si="1"/>
        <v>0</v>
      </c>
      <c r="L25" s="38">
        <f t="shared" si="2"/>
        <v>0</v>
      </c>
      <c r="M25" s="36">
        <f t="shared" si="8"/>
        <v>0</v>
      </c>
      <c r="N25" s="43">
        <f t="shared" si="13"/>
        <v>0</v>
      </c>
      <c r="O25" s="38"/>
      <c r="P25" s="38"/>
      <c r="Q25" s="38"/>
      <c r="R25" s="38">
        <f t="shared" si="4"/>
        <v>0</v>
      </c>
      <c r="S25" s="38"/>
      <c r="T25" s="38"/>
      <c r="U25" s="38">
        <f t="shared" si="5"/>
        <v>0</v>
      </c>
      <c r="V25" s="38"/>
      <c r="W25" s="38">
        <f t="shared" si="9"/>
        <v>0</v>
      </c>
      <c r="X25" s="38"/>
      <c r="Y25" s="38"/>
      <c r="Z25" s="38">
        <f t="shared" si="6"/>
        <v>0</v>
      </c>
      <c r="AA25" s="38"/>
      <c r="AB25" s="38">
        <f t="shared" si="10"/>
        <v>0</v>
      </c>
      <c r="AC25" s="38">
        <f t="shared" si="11"/>
        <v>0</v>
      </c>
      <c r="AD25" s="49"/>
      <c r="AE25" s="53">
        <f t="shared" si="7"/>
        <v>0</v>
      </c>
      <c r="AF25" s="53">
        <f t="shared" si="12"/>
        <v>0</v>
      </c>
    </row>
    <row r="26" spans="1:32" ht="15" hidden="1" outlineLevel="1">
      <c r="A26" s="39"/>
      <c r="B26" s="41" t="s">
        <v>24</v>
      </c>
      <c r="C26" s="36"/>
      <c r="D26" s="36"/>
      <c r="E26" s="36"/>
      <c r="F26" s="36"/>
      <c r="G26" s="36"/>
      <c r="H26" s="36"/>
      <c r="I26" s="38"/>
      <c r="J26" s="38">
        <f t="shared" si="0"/>
        <v>0</v>
      </c>
      <c r="K26" s="38">
        <f t="shared" si="1"/>
        <v>0</v>
      </c>
      <c r="L26" s="38">
        <f t="shared" si="2"/>
        <v>0</v>
      </c>
      <c r="M26" s="36">
        <f t="shared" si="8"/>
        <v>0</v>
      </c>
      <c r="N26" s="43">
        <f t="shared" si="13"/>
        <v>0</v>
      </c>
      <c r="O26" s="38"/>
      <c r="P26" s="38"/>
      <c r="Q26" s="38"/>
      <c r="R26" s="38">
        <f t="shared" si="4"/>
        <v>0</v>
      </c>
      <c r="S26" s="38"/>
      <c r="T26" s="38"/>
      <c r="U26" s="38">
        <f t="shared" si="5"/>
        <v>0</v>
      </c>
      <c r="V26" s="38"/>
      <c r="W26" s="38">
        <f t="shared" si="9"/>
        <v>0</v>
      </c>
      <c r="X26" s="38"/>
      <c r="Y26" s="38"/>
      <c r="Z26" s="38">
        <f t="shared" si="6"/>
        <v>0</v>
      </c>
      <c r="AA26" s="38"/>
      <c r="AB26" s="38">
        <f t="shared" si="10"/>
        <v>0</v>
      </c>
      <c r="AC26" s="38">
        <f t="shared" si="11"/>
        <v>0</v>
      </c>
      <c r="AD26" s="49"/>
      <c r="AE26" s="53">
        <f t="shared" si="7"/>
        <v>0</v>
      </c>
      <c r="AF26" s="53">
        <f t="shared" si="12"/>
        <v>0</v>
      </c>
    </row>
    <row r="27" spans="1:32" s="9" customFormat="1" ht="24.75" customHeight="1" collapsed="1">
      <c r="A27" s="39"/>
      <c r="B27" s="44" t="s">
        <v>25</v>
      </c>
      <c r="C27" s="36"/>
      <c r="D27" s="36"/>
      <c r="E27" s="36"/>
      <c r="F27" s="36"/>
      <c r="G27" s="36"/>
      <c r="H27" s="36"/>
      <c r="I27" s="36">
        <f>SUM(I9+I17+I18+I19+I20+I21)</f>
        <v>0</v>
      </c>
      <c r="J27" s="36">
        <f t="shared" si="0"/>
        <v>2265</v>
      </c>
      <c r="K27" s="36">
        <f t="shared" si="1"/>
        <v>0</v>
      </c>
      <c r="L27" s="36">
        <f t="shared" si="2"/>
        <v>2265</v>
      </c>
      <c r="M27" s="36">
        <f t="shared" si="8"/>
        <v>-347</v>
      </c>
      <c r="N27" s="43">
        <f t="shared" si="13"/>
        <v>1918</v>
      </c>
      <c r="O27" s="38">
        <f>SUM(O9+O17+O18+O19+O20+O21)</f>
        <v>1901</v>
      </c>
      <c r="P27" s="38">
        <f>SUM(P9+P17+P18+P19+P20+P21)</f>
        <v>364</v>
      </c>
      <c r="Q27" s="38">
        <f>SUM(Q9+Q17+Q18+Q19+Q20+Q21)</f>
        <v>0</v>
      </c>
      <c r="R27" s="38">
        <f t="shared" si="4"/>
        <v>364</v>
      </c>
      <c r="S27" s="38">
        <f>SUM(S9+S17+S18+S19+S20+S21)</f>
        <v>0</v>
      </c>
      <c r="T27" s="38">
        <f>SUM(T9+T17+T18+T19+T20+T21)</f>
        <v>0</v>
      </c>
      <c r="U27" s="38">
        <f t="shared" si="5"/>
        <v>0</v>
      </c>
      <c r="V27" s="38">
        <f>SUM(V9+V17+V18+V19+V20+V21)</f>
        <v>-347</v>
      </c>
      <c r="W27" s="38">
        <f t="shared" si="9"/>
        <v>-347</v>
      </c>
      <c r="X27" s="38">
        <f>SUM(X9+X17+X18+X19+X20+X21)</f>
        <v>0</v>
      </c>
      <c r="Y27" s="38">
        <f>SUM(Y9+Y17+Y18+Y19+Y20+Y21)</f>
        <v>0</v>
      </c>
      <c r="Z27" s="38">
        <f t="shared" si="6"/>
        <v>0</v>
      </c>
      <c r="AA27" s="38">
        <f>SUM(AA9+AA17+AA18+AA19+AA20+AA21)</f>
        <v>0</v>
      </c>
      <c r="AB27" s="38">
        <f t="shared" si="10"/>
        <v>0</v>
      </c>
      <c r="AC27" s="38">
        <f t="shared" si="11"/>
        <v>1918</v>
      </c>
      <c r="AD27" s="50">
        <f>SUM(AD9+AD17+AD18+AD19+AD20+AD21)</f>
        <v>1784.2</v>
      </c>
      <c r="AE27" s="38">
        <f t="shared" si="7"/>
        <v>93.02398331595411</v>
      </c>
      <c r="AF27" s="38">
        <f t="shared" si="12"/>
        <v>93.02398331595411</v>
      </c>
    </row>
    <row r="28" spans="1:32" s="9" customFormat="1" ht="34.5" customHeight="1" hidden="1">
      <c r="A28" s="39"/>
      <c r="B28" s="28" t="s">
        <v>26</v>
      </c>
      <c r="C28" s="36"/>
      <c r="D28" s="36"/>
      <c r="E28" s="36"/>
      <c r="F28" s="36"/>
      <c r="G28" s="36"/>
      <c r="H28" s="36"/>
      <c r="I28" s="36"/>
      <c r="J28" s="36">
        <f t="shared" si="0"/>
        <v>0</v>
      </c>
      <c r="K28" s="36">
        <f t="shared" si="1"/>
        <v>0</v>
      </c>
      <c r="L28" s="36">
        <f t="shared" si="2"/>
        <v>0</v>
      </c>
      <c r="M28" s="36">
        <f t="shared" si="8"/>
        <v>0</v>
      </c>
      <c r="N28" s="43">
        <f t="shared" si="13"/>
        <v>0</v>
      </c>
      <c r="O28" s="38"/>
      <c r="P28" s="38"/>
      <c r="Q28" s="38"/>
      <c r="R28" s="38">
        <f t="shared" si="4"/>
        <v>0</v>
      </c>
      <c r="S28" s="38"/>
      <c r="T28" s="38"/>
      <c r="U28" s="38">
        <f t="shared" si="5"/>
        <v>0</v>
      </c>
      <c r="V28" s="38"/>
      <c r="W28" s="38">
        <f t="shared" si="9"/>
        <v>0</v>
      </c>
      <c r="X28" s="38"/>
      <c r="Y28" s="38"/>
      <c r="Z28" s="38">
        <f t="shared" si="6"/>
        <v>0</v>
      </c>
      <c r="AA28" s="38"/>
      <c r="AB28" s="38">
        <f t="shared" si="10"/>
        <v>0</v>
      </c>
      <c r="AC28" s="38">
        <f t="shared" si="11"/>
        <v>0</v>
      </c>
      <c r="AD28" s="49"/>
      <c r="AE28" s="53">
        <f t="shared" si="7"/>
        <v>0</v>
      </c>
      <c r="AF28" s="53">
        <f t="shared" si="12"/>
        <v>0</v>
      </c>
    </row>
    <row r="29" spans="1:32" ht="68.25" customHeight="1" hidden="1">
      <c r="A29" s="45">
        <v>1</v>
      </c>
      <c r="B29" s="41" t="s">
        <v>49</v>
      </c>
      <c r="C29" s="36"/>
      <c r="D29" s="36"/>
      <c r="E29" s="36"/>
      <c r="F29" s="36"/>
      <c r="G29" s="36"/>
      <c r="H29" s="37"/>
      <c r="I29" s="38">
        <v>0</v>
      </c>
      <c r="J29" s="38">
        <f t="shared" si="0"/>
        <v>1173</v>
      </c>
      <c r="K29" s="38">
        <f t="shared" si="1"/>
        <v>-1173</v>
      </c>
      <c r="L29" s="38">
        <f t="shared" si="2"/>
        <v>0</v>
      </c>
      <c r="M29" s="36">
        <f t="shared" si="8"/>
        <v>0</v>
      </c>
      <c r="N29" s="43">
        <f t="shared" si="13"/>
        <v>0</v>
      </c>
      <c r="O29" s="38">
        <v>0</v>
      </c>
      <c r="P29" s="38">
        <v>400</v>
      </c>
      <c r="Q29" s="38">
        <v>-400</v>
      </c>
      <c r="R29" s="38">
        <f t="shared" si="4"/>
        <v>0</v>
      </c>
      <c r="S29" s="38">
        <v>400</v>
      </c>
      <c r="T29" s="38">
        <v>-400</v>
      </c>
      <c r="U29" s="38">
        <f t="shared" si="5"/>
        <v>0</v>
      </c>
      <c r="V29" s="38">
        <v>0</v>
      </c>
      <c r="W29" s="38">
        <f t="shared" si="9"/>
        <v>0</v>
      </c>
      <c r="X29" s="38">
        <v>373</v>
      </c>
      <c r="Y29" s="38">
        <v>-373</v>
      </c>
      <c r="Z29" s="38">
        <f t="shared" si="6"/>
        <v>0</v>
      </c>
      <c r="AA29" s="38">
        <v>0</v>
      </c>
      <c r="AB29" s="38">
        <f t="shared" si="10"/>
        <v>0</v>
      </c>
      <c r="AC29" s="38">
        <f t="shared" si="11"/>
        <v>0</v>
      </c>
      <c r="AD29" s="49"/>
      <c r="AE29" s="53">
        <f t="shared" si="7"/>
        <v>0</v>
      </c>
      <c r="AF29" s="53">
        <f t="shared" si="12"/>
        <v>0</v>
      </c>
    </row>
    <row r="30" spans="1:32" ht="78" customHeight="1" hidden="1">
      <c r="A30" s="45">
        <v>2</v>
      </c>
      <c r="B30" s="41" t="s">
        <v>19</v>
      </c>
      <c r="C30" s="36"/>
      <c r="D30" s="36"/>
      <c r="E30" s="36"/>
      <c r="F30" s="36"/>
      <c r="G30" s="36"/>
      <c r="H30" s="37"/>
      <c r="I30" s="38">
        <v>0</v>
      </c>
      <c r="J30" s="38">
        <f t="shared" si="0"/>
        <v>430</v>
      </c>
      <c r="K30" s="38">
        <f t="shared" si="1"/>
        <v>-430</v>
      </c>
      <c r="L30" s="38">
        <f t="shared" si="2"/>
        <v>0</v>
      </c>
      <c r="M30" s="36">
        <f t="shared" si="8"/>
        <v>0</v>
      </c>
      <c r="N30" s="43">
        <f t="shared" si="13"/>
        <v>0</v>
      </c>
      <c r="O30" s="38">
        <v>0</v>
      </c>
      <c r="P30" s="38">
        <v>140</v>
      </c>
      <c r="Q30" s="38">
        <v>-140</v>
      </c>
      <c r="R30" s="38">
        <f t="shared" si="4"/>
        <v>0</v>
      </c>
      <c r="S30" s="38">
        <v>140</v>
      </c>
      <c r="T30" s="38">
        <v>-140</v>
      </c>
      <c r="U30" s="38">
        <f t="shared" si="5"/>
        <v>0</v>
      </c>
      <c r="V30" s="38">
        <v>0</v>
      </c>
      <c r="W30" s="38">
        <f t="shared" si="9"/>
        <v>0</v>
      </c>
      <c r="X30" s="38">
        <v>150</v>
      </c>
      <c r="Y30" s="38">
        <v>-150</v>
      </c>
      <c r="Z30" s="38">
        <f t="shared" si="6"/>
        <v>0</v>
      </c>
      <c r="AA30" s="38">
        <v>0</v>
      </c>
      <c r="AB30" s="38">
        <f t="shared" si="10"/>
        <v>0</v>
      </c>
      <c r="AC30" s="38">
        <f t="shared" si="11"/>
        <v>0</v>
      </c>
      <c r="AD30" s="49"/>
      <c r="AE30" s="53">
        <f t="shared" si="7"/>
        <v>0</v>
      </c>
      <c r="AF30" s="53">
        <f t="shared" si="12"/>
        <v>0</v>
      </c>
    </row>
    <row r="31" spans="1:32" ht="63.75" customHeight="1" hidden="1">
      <c r="A31" s="45">
        <v>3</v>
      </c>
      <c r="B31" s="41" t="s">
        <v>36</v>
      </c>
      <c r="C31" s="36"/>
      <c r="D31" s="36"/>
      <c r="E31" s="36"/>
      <c r="F31" s="36"/>
      <c r="G31" s="36"/>
      <c r="H31" s="37"/>
      <c r="I31" s="38">
        <v>0</v>
      </c>
      <c r="J31" s="38">
        <f t="shared" si="0"/>
        <v>269</v>
      </c>
      <c r="K31" s="38">
        <f t="shared" si="1"/>
        <v>-269</v>
      </c>
      <c r="L31" s="38">
        <f t="shared" si="2"/>
        <v>0</v>
      </c>
      <c r="M31" s="36">
        <f t="shared" si="8"/>
        <v>0</v>
      </c>
      <c r="N31" s="43">
        <f t="shared" si="13"/>
        <v>0</v>
      </c>
      <c r="O31" s="38">
        <v>0</v>
      </c>
      <c r="P31" s="38">
        <v>90</v>
      </c>
      <c r="Q31" s="38">
        <v>-90</v>
      </c>
      <c r="R31" s="38">
        <f t="shared" si="4"/>
        <v>0</v>
      </c>
      <c r="S31" s="38">
        <v>90</v>
      </c>
      <c r="T31" s="38">
        <v>-90</v>
      </c>
      <c r="U31" s="38">
        <f t="shared" si="5"/>
        <v>0</v>
      </c>
      <c r="V31" s="38">
        <v>0</v>
      </c>
      <c r="W31" s="38">
        <f t="shared" si="9"/>
        <v>0</v>
      </c>
      <c r="X31" s="38">
        <v>89</v>
      </c>
      <c r="Y31" s="38">
        <v>-89</v>
      </c>
      <c r="Z31" s="38">
        <f t="shared" si="6"/>
        <v>0</v>
      </c>
      <c r="AA31" s="38">
        <v>0</v>
      </c>
      <c r="AB31" s="38">
        <f t="shared" si="10"/>
        <v>0</v>
      </c>
      <c r="AC31" s="38">
        <f t="shared" si="11"/>
        <v>0</v>
      </c>
      <c r="AD31" s="49"/>
      <c r="AE31" s="53">
        <f t="shared" si="7"/>
        <v>0</v>
      </c>
      <c r="AF31" s="53">
        <f t="shared" si="12"/>
        <v>0</v>
      </c>
    </row>
    <row r="32" spans="1:32" ht="32.25" customHeight="1" hidden="1">
      <c r="A32" s="45">
        <v>4</v>
      </c>
      <c r="B32" s="41" t="s">
        <v>35</v>
      </c>
      <c r="C32" s="36"/>
      <c r="D32" s="36"/>
      <c r="E32" s="36"/>
      <c r="F32" s="36"/>
      <c r="G32" s="36"/>
      <c r="H32" s="37"/>
      <c r="I32" s="38"/>
      <c r="J32" s="38">
        <f t="shared" si="0"/>
        <v>0</v>
      </c>
      <c r="K32" s="38">
        <f t="shared" si="1"/>
        <v>0</v>
      </c>
      <c r="L32" s="38">
        <f t="shared" si="2"/>
        <v>0</v>
      </c>
      <c r="M32" s="36">
        <f t="shared" si="8"/>
        <v>0</v>
      </c>
      <c r="N32" s="43">
        <f t="shared" si="13"/>
        <v>0</v>
      </c>
      <c r="O32" s="38"/>
      <c r="P32" s="38"/>
      <c r="Q32" s="38"/>
      <c r="R32" s="38">
        <f t="shared" si="4"/>
        <v>0</v>
      </c>
      <c r="S32" s="38"/>
      <c r="T32" s="38"/>
      <c r="U32" s="38">
        <f t="shared" si="5"/>
        <v>0</v>
      </c>
      <c r="V32" s="38"/>
      <c r="W32" s="38">
        <f t="shared" si="9"/>
        <v>0</v>
      </c>
      <c r="X32" s="38"/>
      <c r="Y32" s="38"/>
      <c r="Z32" s="38">
        <f t="shared" si="6"/>
        <v>0</v>
      </c>
      <c r="AA32" s="38"/>
      <c r="AB32" s="38">
        <f t="shared" si="10"/>
        <v>0</v>
      </c>
      <c r="AC32" s="38">
        <f t="shared" si="11"/>
        <v>0</v>
      </c>
      <c r="AD32" s="49"/>
      <c r="AE32" s="53">
        <f t="shared" si="7"/>
        <v>0</v>
      </c>
      <c r="AF32" s="53">
        <f t="shared" si="12"/>
        <v>0</v>
      </c>
    </row>
    <row r="33" spans="1:32" ht="32.25" customHeight="1" hidden="1">
      <c r="A33" s="45">
        <v>5</v>
      </c>
      <c r="B33" s="41" t="s">
        <v>38</v>
      </c>
      <c r="C33" s="36"/>
      <c r="D33" s="36"/>
      <c r="E33" s="36"/>
      <c r="F33" s="36"/>
      <c r="G33" s="36"/>
      <c r="H33" s="37"/>
      <c r="I33" s="38"/>
      <c r="J33" s="38">
        <f t="shared" si="0"/>
        <v>0</v>
      </c>
      <c r="K33" s="38">
        <f t="shared" si="1"/>
        <v>0</v>
      </c>
      <c r="L33" s="38">
        <f t="shared" si="2"/>
        <v>0</v>
      </c>
      <c r="M33" s="36">
        <f t="shared" si="8"/>
        <v>0</v>
      </c>
      <c r="N33" s="43">
        <f t="shared" si="13"/>
        <v>0</v>
      </c>
      <c r="O33" s="38"/>
      <c r="P33" s="38"/>
      <c r="Q33" s="38"/>
      <c r="R33" s="38">
        <f t="shared" si="4"/>
        <v>0</v>
      </c>
      <c r="S33" s="38"/>
      <c r="T33" s="38"/>
      <c r="U33" s="38">
        <f t="shared" si="5"/>
        <v>0</v>
      </c>
      <c r="V33" s="38"/>
      <c r="W33" s="38">
        <f t="shared" si="9"/>
        <v>0</v>
      </c>
      <c r="X33" s="38"/>
      <c r="Y33" s="38"/>
      <c r="Z33" s="38">
        <f t="shared" si="6"/>
        <v>0</v>
      </c>
      <c r="AA33" s="38"/>
      <c r="AB33" s="38">
        <f t="shared" si="10"/>
        <v>0</v>
      </c>
      <c r="AC33" s="38">
        <f t="shared" si="11"/>
        <v>0</v>
      </c>
      <c r="AD33" s="49"/>
      <c r="AE33" s="53">
        <f t="shared" si="7"/>
        <v>0</v>
      </c>
      <c r="AF33" s="53">
        <f t="shared" si="12"/>
        <v>0</v>
      </c>
    </row>
    <row r="34" spans="1:32" ht="45" customHeight="1" hidden="1">
      <c r="A34" s="45">
        <v>6</v>
      </c>
      <c r="B34" s="41" t="s">
        <v>39</v>
      </c>
      <c r="C34" s="36"/>
      <c r="D34" s="36"/>
      <c r="E34" s="36"/>
      <c r="F34" s="36"/>
      <c r="G34" s="36"/>
      <c r="H34" s="37"/>
      <c r="I34" s="38"/>
      <c r="J34" s="38">
        <f t="shared" si="0"/>
        <v>0</v>
      </c>
      <c r="K34" s="38">
        <f t="shared" si="1"/>
        <v>0</v>
      </c>
      <c r="L34" s="38">
        <f t="shared" si="2"/>
        <v>0</v>
      </c>
      <c r="M34" s="36">
        <f t="shared" si="8"/>
        <v>0</v>
      </c>
      <c r="N34" s="43">
        <f t="shared" si="13"/>
        <v>0</v>
      </c>
      <c r="O34" s="38"/>
      <c r="P34" s="38"/>
      <c r="Q34" s="38"/>
      <c r="R34" s="38">
        <f t="shared" si="4"/>
        <v>0</v>
      </c>
      <c r="S34" s="38"/>
      <c r="T34" s="38"/>
      <c r="U34" s="38">
        <f t="shared" si="5"/>
        <v>0</v>
      </c>
      <c r="V34" s="38"/>
      <c r="W34" s="38">
        <f t="shared" si="9"/>
        <v>0</v>
      </c>
      <c r="X34" s="38"/>
      <c r="Y34" s="38"/>
      <c r="Z34" s="38">
        <f t="shared" si="6"/>
        <v>0</v>
      </c>
      <c r="AA34" s="38"/>
      <c r="AB34" s="38">
        <f t="shared" si="10"/>
        <v>0</v>
      </c>
      <c r="AC34" s="38">
        <f t="shared" si="11"/>
        <v>0</v>
      </c>
      <c r="AD34" s="49"/>
      <c r="AE34" s="53">
        <f t="shared" si="7"/>
        <v>0</v>
      </c>
      <c r="AF34" s="53">
        <f t="shared" si="12"/>
        <v>0</v>
      </c>
    </row>
    <row r="35" spans="1:32" ht="32.25" customHeight="1" hidden="1">
      <c r="A35" s="45">
        <v>7</v>
      </c>
      <c r="B35" s="41" t="s">
        <v>37</v>
      </c>
      <c r="C35" s="36"/>
      <c r="D35" s="36"/>
      <c r="E35" s="36"/>
      <c r="F35" s="36"/>
      <c r="G35" s="36"/>
      <c r="H35" s="37"/>
      <c r="I35" s="38"/>
      <c r="J35" s="38">
        <f t="shared" si="0"/>
        <v>0</v>
      </c>
      <c r="K35" s="38">
        <f t="shared" si="1"/>
        <v>0</v>
      </c>
      <c r="L35" s="38">
        <f t="shared" si="2"/>
        <v>0</v>
      </c>
      <c r="M35" s="36">
        <f t="shared" si="8"/>
        <v>0</v>
      </c>
      <c r="N35" s="43">
        <f t="shared" si="13"/>
        <v>0</v>
      </c>
      <c r="O35" s="38"/>
      <c r="P35" s="38"/>
      <c r="Q35" s="38"/>
      <c r="R35" s="38">
        <f t="shared" si="4"/>
        <v>0</v>
      </c>
      <c r="S35" s="38"/>
      <c r="T35" s="38"/>
      <c r="U35" s="38">
        <f t="shared" si="5"/>
        <v>0</v>
      </c>
      <c r="V35" s="38"/>
      <c r="W35" s="38">
        <f t="shared" si="9"/>
        <v>0</v>
      </c>
      <c r="X35" s="38"/>
      <c r="Y35" s="38"/>
      <c r="Z35" s="38">
        <f t="shared" si="6"/>
        <v>0</v>
      </c>
      <c r="AA35" s="38"/>
      <c r="AB35" s="38">
        <f t="shared" si="10"/>
        <v>0</v>
      </c>
      <c r="AC35" s="38">
        <f t="shared" si="11"/>
        <v>0</v>
      </c>
      <c r="AD35" s="49"/>
      <c r="AE35" s="53">
        <f t="shared" si="7"/>
        <v>0</v>
      </c>
      <c r="AF35" s="53">
        <f t="shared" si="12"/>
        <v>0</v>
      </c>
    </row>
    <row r="36" spans="1:32" ht="32.25" customHeight="1" hidden="1">
      <c r="A36" s="45">
        <v>4</v>
      </c>
      <c r="B36" s="41" t="s">
        <v>40</v>
      </c>
      <c r="C36" s="36"/>
      <c r="D36" s="36"/>
      <c r="E36" s="36"/>
      <c r="F36" s="36"/>
      <c r="G36" s="36"/>
      <c r="H36" s="37"/>
      <c r="I36" s="38"/>
      <c r="J36" s="38">
        <f t="shared" si="0"/>
        <v>2929</v>
      </c>
      <c r="K36" s="38">
        <f t="shared" si="1"/>
        <v>-2929</v>
      </c>
      <c r="L36" s="38">
        <f t="shared" si="2"/>
        <v>0</v>
      </c>
      <c r="M36" s="36">
        <f t="shared" si="8"/>
        <v>0</v>
      </c>
      <c r="N36" s="43">
        <f t="shared" si="13"/>
        <v>0</v>
      </c>
      <c r="O36" s="38"/>
      <c r="P36" s="38">
        <v>1000</v>
      </c>
      <c r="Q36" s="38">
        <v>-1000</v>
      </c>
      <c r="R36" s="38">
        <f t="shared" si="4"/>
        <v>0</v>
      </c>
      <c r="S36" s="38">
        <v>1000</v>
      </c>
      <c r="T36" s="38">
        <v>-1000</v>
      </c>
      <c r="U36" s="38">
        <f t="shared" si="5"/>
        <v>0</v>
      </c>
      <c r="V36" s="38"/>
      <c r="W36" s="38">
        <f t="shared" si="9"/>
        <v>0</v>
      </c>
      <c r="X36" s="38">
        <v>929</v>
      </c>
      <c r="Y36" s="38">
        <v>-929</v>
      </c>
      <c r="Z36" s="38">
        <f t="shared" si="6"/>
        <v>0</v>
      </c>
      <c r="AA36" s="38"/>
      <c r="AB36" s="38">
        <f t="shared" si="10"/>
        <v>0</v>
      </c>
      <c r="AC36" s="38">
        <f t="shared" si="11"/>
        <v>0</v>
      </c>
      <c r="AD36" s="49"/>
      <c r="AE36" s="53">
        <f t="shared" si="7"/>
        <v>0</v>
      </c>
      <c r="AF36" s="53">
        <f t="shared" si="12"/>
        <v>0</v>
      </c>
    </row>
    <row r="37" spans="1:32" ht="27" customHeight="1" hidden="1">
      <c r="A37" s="45"/>
      <c r="B37" s="41" t="s">
        <v>41</v>
      </c>
      <c r="C37" s="36"/>
      <c r="D37" s="36"/>
      <c r="E37" s="36"/>
      <c r="F37" s="36"/>
      <c r="G37" s="36"/>
      <c r="H37" s="37"/>
      <c r="I37" s="38">
        <v>0</v>
      </c>
      <c r="J37" s="38">
        <f t="shared" si="0"/>
        <v>175</v>
      </c>
      <c r="K37" s="38">
        <f t="shared" si="1"/>
        <v>-175</v>
      </c>
      <c r="L37" s="38">
        <f t="shared" si="2"/>
        <v>0</v>
      </c>
      <c r="M37" s="36">
        <f t="shared" si="8"/>
        <v>0</v>
      </c>
      <c r="N37" s="43">
        <f t="shared" si="13"/>
        <v>0</v>
      </c>
      <c r="O37" s="38">
        <v>0</v>
      </c>
      <c r="P37" s="38">
        <v>175</v>
      </c>
      <c r="Q37" s="38">
        <v>-175</v>
      </c>
      <c r="R37" s="38">
        <f t="shared" si="4"/>
        <v>0</v>
      </c>
      <c r="S37" s="38">
        <v>0</v>
      </c>
      <c r="T37" s="38">
        <v>0</v>
      </c>
      <c r="U37" s="38">
        <f t="shared" si="5"/>
        <v>0</v>
      </c>
      <c r="V37" s="38">
        <v>0</v>
      </c>
      <c r="W37" s="38">
        <f t="shared" si="9"/>
        <v>0</v>
      </c>
      <c r="X37" s="38">
        <v>0</v>
      </c>
      <c r="Y37" s="38"/>
      <c r="Z37" s="38">
        <f t="shared" si="6"/>
        <v>0</v>
      </c>
      <c r="AA37" s="38">
        <v>0</v>
      </c>
      <c r="AB37" s="38">
        <f t="shared" si="10"/>
        <v>0</v>
      </c>
      <c r="AC37" s="38">
        <f t="shared" si="11"/>
        <v>0</v>
      </c>
      <c r="AD37" s="49"/>
      <c r="AE37" s="53">
        <f t="shared" si="7"/>
        <v>0</v>
      </c>
      <c r="AF37" s="53">
        <f t="shared" si="12"/>
        <v>0</v>
      </c>
    </row>
    <row r="38" spans="1:32" s="9" customFormat="1" ht="33" customHeight="1" hidden="1">
      <c r="A38" s="39"/>
      <c r="B38" s="44" t="s">
        <v>25</v>
      </c>
      <c r="C38" s="36"/>
      <c r="D38" s="36"/>
      <c r="E38" s="36"/>
      <c r="F38" s="36"/>
      <c r="G38" s="36"/>
      <c r="H38" s="36"/>
      <c r="I38" s="36">
        <f>SUM(I29:I31)+I36</f>
        <v>0</v>
      </c>
      <c r="J38" s="36">
        <f t="shared" si="0"/>
        <v>4801</v>
      </c>
      <c r="K38" s="36">
        <f t="shared" si="1"/>
        <v>-4801</v>
      </c>
      <c r="L38" s="36">
        <f t="shared" si="2"/>
        <v>0</v>
      </c>
      <c r="M38" s="36">
        <f t="shared" si="8"/>
        <v>0</v>
      </c>
      <c r="N38" s="43">
        <f t="shared" si="13"/>
        <v>0</v>
      </c>
      <c r="O38" s="38">
        <f>SUM(O29:O31)+O36</f>
        <v>0</v>
      </c>
      <c r="P38" s="38">
        <f>SUM(P29:P31)+P36</f>
        <v>1630</v>
      </c>
      <c r="Q38" s="38">
        <f>SUM(Q29:Q31)+Q36</f>
        <v>-1630</v>
      </c>
      <c r="R38" s="38">
        <f t="shared" si="4"/>
        <v>0</v>
      </c>
      <c r="S38" s="38">
        <f>SUM(S29:S31)+S36</f>
        <v>1630</v>
      </c>
      <c r="T38" s="38">
        <f>SUM(T29:T31)+T36</f>
        <v>-1630</v>
      </c>
      <c r="U38" s="38">
        <f t="shared" si="5"/>
        <v>0</v>
      </c>
      <c r="V38" s="38">
        <f>SUM(V29:V31)+V36</f>
        <v>0</v>
      </c>
      <c r="W38" s="38">
        <f t="shared" si="9"/>
        <v>0</v>
      </c>
      <c r="X38" s="38">
        <f>SUM(X29:X31)+X36</f>
        <v>1541</v>
      </c>
      <c r="Y38" s="38">
        <f>SUM(Y29:Y31)+Y36</f>
        <v>-1541</v>
      </c>
      <c r="Z38" s="38">
        <f t="shared" si="6"/>
        <v>0</v>
      </c>
      <c r="AA38" s="38">
        <f>SUM(AA29:AA31)+AA36</f>
        <v>0</v>
      </c>
      <c r="AB38" s="38">
        <f t="shared" si="10"/>
        <v>0</v>
      </c>
      <c r="AC38" s="38">
        <f t="shared" si="11"/>
        <v>0</v>
      </c>
      <c r="AD38" s="49"/>
      <c r="AE38" s="53">
        <f t="shared" si="7"/>
        <v>0</v>
      </c>
      <c r="AF38" s="53">
        <f t="shared" si="12"/>
        <v>0</v>
      </c>
    </row>
    <row r="39" spans="1:32" s="9" customFormat="1" ht="33" customHeight="1">
      <c r="A39" s="39"/>
      <c r="B39" s="28" t="s">
        <v>51</v>
      </c>
      <c r="C39" s="36"/>
      <c r="D39" s="36"/>
      <c r="E39" s="36"/>
      <c r="F39" s="36"/>
      <c r="G39" s="36"/>
      <c r="H39" s="36"/>
      <c r="I39" s="36"/>
      <c r="J39" s="36">
        <f t="shared" si="0"/>
        <v>0</v>
      </c>
      <c r="K39" s="36">
        <f t="shared" si="1"/>
        <v>0</v>
      </c>
      <c r="L39" s="36">
        <f aca="true" t="shared" si="14" ref="L39:L49">J39+K39</f>
        <v>0</v>
      </c>
      <c r="M39" s="36">
        <f t="shared" si="8"/>
        <v>0</v>
      </c>
      <c r="N39" s="43">
        <f t="shared" si="13"/>
        <v>0</v>
      </c>
      <c r="O39" s="38"/>
      <c r="P39" s="38"/>
      <c r="Q39" s="38"/>
      <c r="R39" s="38">
        <f aca="true" t="shared" si="15" ref="R39:R49">P39+Q39</f>
        <v>0</v>
      </c>
      <c r="S39" s="38"/>
      <c r="T39" s="38"/>
      <c r="U39" s="38">
        <f t="shared" si="5"/>
        <v>0</v>
      </c>
      <c r="V39" s="38"/>
      <c r="W39" s="38">
        <f t="shared" si="9"/>
        <v>0</v>
      </c>
      <c r="X39" s="38"/>
      <c r="Y39" s="38"/>
      <c r="Z39" s="38">
        <f aca="true" t="shared" si="16" ref="Z39:Z49">X39+Y39</f>
        <v>0</v>
      </c>
      <c r="AA39" s="38"/>
      <c r="AB39" s="38">
        <f t="shared" si="10"/>
        <v>0</v>
      </c>
      <c r="AC39" s="38">
        <f t="shared" si="11"/>
        <v>0</v>
      </c>
      <c r="AD39" s="49"/>
      <c r="AE39" s="53">
        <f t="shared" si="7"/>
        <v>0</v>
      </c>
      <c r="AF39" s="53">
        <f t="shared" si="12"/>
        <v>0</v>
      </c>
    </row>
    <row r="40" spans="1:32" s="9" customFormat="1" ht="76.5" customHeight="1">
      <c r="A40" s="45">
        <v>1</v>
      </c>
      <c r="B40" s="41" t="s">
        <v>50</v>
      </c>
      <c r="C40" s="36"/>
      <c r="D40" s="36"/>
      <c r="E40" s="36"/>
      <c r="F40" s="36"/>
      <c r="G40" s="36"/>
      <c r="H40" s="37"/>
      <c r="I40" s="38">
        <v>0</v>
      </c>
      <c r="J40" s="38">
        <f t="shared" si="0"/>
        <v>0</v>
      </c>
      <c r="K40" s="38">
        <f t="shared" si="1"/>
        <v>1173</v>
      </c>
      <c r="L40" s="38">
        <f t="shared" si="14"/>
        <v>1173</v>
      </c>
      <c r="M40" s="36">
        <f t="shared" si="8"/>
        <v>0</v>
      </c>
      <c r="N40" s="43">
        <f t="shared" si="13"/>
        <v>1173</v>
      </c>
      <c r="O40" s="38">
        <v>0</v>
      </c>
      <c r="P40" s="38"/>
      <c r="Q40" s="38">
        <v>400</v>
      </c>
      <c r="R40" s="38">
        <f t="shared" si="15"/>
        <v>400</v>
      </c>
      <c r="S40" s="38"/>
      <c r="T40" s="38">
        <v>400</v>
      </c>
      <c r="U40" s="38">
        <f t="shared" si="5"/>
        <v>400</v>
      </c>
      <c r="V40" s="38">
        <v>65</v>
      </c>
      <c r="W40" s="38">
        <f t="shared" si="9"/>
        <v>465</v>
      </c>
      <c r="X40" s="38"/>
      <c r="Y40" s="38">
        <v>373</v>
      </c>
      <c r="Z40" s="38">
        <f t="shared" si="16"/>
        <v>373</v>
      </c>
      <c r="AA40" s="38">
        <v>-65</v>
      </c>
      <c r="AB40" s="38">
        <f t="shared" si="10"/>
        <v>308</v>
      </c>
      <c r="AC40" s="38">
        <f t="shared" si="11"/>
        <v>865</v>
      </c>
      <c r="AD40" s="50">
        <v>864.6</v>
      </c>
      <c r="AE40" s="38">
        <f t="shared" si="7"/>
        <v>99.95375722543352</v>
      </c>
      <c r="AF40" s="38">
        <f t="shared" si="12"/>
        <v>73.70843989769821</v>
      </c>
    </row>
    <row r="41" spans="1:32" s="9" customFormat="1" ht="78.75" customHeight="1">
      <c r="A41" s="45">
        <v>2</v>
      </c>
      <c r="B41" s="41" t="s">
        <v>19</v>
      </c>
      <c r="C41" s="36"/>
      <c r="D41" s="36"/>
      <c r="E41" s="36"/>
      <c r="F41" s="36"/>
      <c r="G41" s="36"/>
      <c r="H41" s="37"/>
      <c r="I41" s="38">
        <v>0</v>
      </c>
      <c r="J41" s="38">
        <f t="shared" si="0"/>
        <v>0</v>
      </c>
      <c r="K41" s="38">
        <f t="shared" si="1"/>
        <v>430</v>
      </c>
      <c r="L41" s="38">
        <f t="shared" si="14"/>
        <v>430</v>
      </c>
      <c r="M41" s="36">
        <f t="shared" si="8"/>
        <v>0</v>
      </c>
      <c r="N41" s="43">
        <f t="shared" si="13"/>
        <v>430</v>
      </c>
      <c r="O41" s="38">
        <v>0</v>
      </c>
      <c r="P41" s="38"/>
      <c r="Q41" s="38">
        <v>140</v>
      </c>
      <c r="R41" s="38">
        <f t="shared" si="15"/>
        <v>140</v>
      </c>
      <c r="S41" s="38"/>
      <c r="T41" s="38">
        <v>140</v>
      </c>
      <c r="U41" s="38">
        <f t="shared" si="5"/>
        <v>140</v>
      </c>
      <c r="V41" s="38">
        <v>0</v>
      </c>
      <c r="W41" s="38">
        <f t="shared" si="9"/>
        <v>140</v>
      </c>
      <c r="X41" s="38"/>
      <c r="Y41" s="38">
        <v>150</v>
      </c>
      <c r="Z41" s="38">
        <f t="shared" si="16"/>
        <v>150</v>
      </c>
      <c r="AA41" s="38">
        <v>0</v>
      </c>
      <c r="AB41" s="38">
        <f t="shared" si="10"/>
        <v>150</v>
      </c>
      <c r="AC41" s="38">
        <f t="shared" si="11"/>
        <v>280</v>
      </c>
      <c r="AD41" s="50">
        <v>216.4</v>
      </c>
      <c r="AE41" s="38">
        <f t="shared" si="7"/>
        <v>77.28571428571429</v>
      </c>
      <c r="AF41" s="38">
        <f t="shared" si="12"/>
        <v>50.32558139534884</v>
      </c>
    </row>
    <row r="42" spans="1:32" s="9" customFormat="1" ht="75.75" customHeight="1">
      <c r="A42" s="45">
        <v>3</v>
      </c>
      <c r="B42" s="41" t="s">
        <v>63</v>
      </c>
      <c r="C42" s="36"/>
      <c r="D42" s="36"/>
      <c r="E42" s="36"/>
      <c r="F42" s="36"/>
      <c r="G42" s="36"/>
      <c r="H42" s="37"/>
      <c r="I42" s="38">
        <v>0</v>
      </c>
      <c r="J42" s="38">
        <f t="shared" si="0"/>
        <v>0</v>
      </c>
      <c r="K42" s="38">
        <f t="shared" si="1"/>
        <v>269</v>
      </c>
      <c r="L42" s="38">
        <f t="shared" si="14"/>
        <v>269</v>
      </c>
      <c r="M42" s="36">
        <f t="shared" si="8"/>
        <v>0</v>
      </c>
      <c r="N42" s="43">
        <f t="shared" si="13"/>
        <v>269</v>
      </c>
      <c r="O42" s="38">
        <v>0</v>
      </c>
      <c r="P42" s="38"/>
      <c r="Q42" s="38">
        <v>90</v>
      </c>
      <c r="R42" s="38">
        <f t="shared" si="15"/>
        <v>90</v>
      </c>
      <c r="S42" s="38"/>
      <c r="T42" s="38">
        <v>90</v>
      </c>
      <c r="U42" s="38">
        <f t="shared" si="5"/>
        <v>90</v>
      </c>
      <c r="V42" s="38">
        <v>0</v>
      </c>
      <c r="W42" s="38">
        <f t="shared" si="9"/>
        <v>90</v>
      </c>
      <c r="X42" s="38"/>
      <c r="Y42" s="38">
        <v>89</v>
      </c>
      <c r="Z42" s="38">
        <f t="shared" si="16"/>
        <v>89</v>
      </c>
      <c r="AA42" s="38">
        <v>0</v>
      </c>
      <c r="AB42" s="38">
        <f t="shared" si="10"/>
        <v>89</v>
      </c>
      <c r="AC42" s="38">
        <f t="shared" si="11"/>
        <v>180</v>
      </c>
      <c r="AD42" s="38">
        <v>173</v>
      </c>
      <c r="AE42" s="38">
        <f t="shared" si="7"/>
        <v>96.11111111111111</v>
      </c>
      <c r="AF42" s="38">
        <f t="shared" si="12"/>
        <v>64.31226765799256</v>
      </c>
    </row>
    <row r="43" spans="1:32" s="9" customFormat="1" ht="33" customHeight="1" hidden="1" outlineLevel="1">
      <c r="A43" s="45">
        <v>4</v>
      </c>
      <c r="B43" s="41" t="s">
        <v>35</v>
      </c>
      <c r="C43" s="36"/>
      <c r="D43" s="36"/>
      <c r="E43" s="36"/>
      <c r="F43" s="36"/>
      <c r="G43" s="36"/>
      <c r="H43" s="37"/>
      <c r="I43" s="38"/>
      <c r="J43" s="38">
        <f t="shared" si="0"/>
        <v>0</v>
      </c>
      <c r="K43" s="38">
        <f t="shared" si="1"/>
        <v>0</v>
      </c>
      <c r="L43" s="38">
        <f t="shared" si="14"/>
        <v>0</v>
      </c>
      <c r="M43" s="36">
        <f t="shared" si="8"/>
        <v>0</v>
      </c>
      <c r="N43" s="43">
        <f t="shared" si="13"/>
        <v>0</v>
      </c>
      <c r="O43" s="38"/>
      <c r="P43" s="38"/>
      <c r="Q43" s="38"/>
      <c r="R43" s="38">
        <f t="shared" si="15"/>
        <v>0</v>
      </c>
      <c r="S43" s="38"/>
      <c r="T43" s="38"/>
      <c r="U43" s="38">
        <f t="shared" si="5"/>
        <v>0</v>
      </c>
      <c r="V43" s="38"/>
      <c r="W43" s="38">
        <f t="shared" si="9"/>
        <v>0</v>
      </c>
      <c r="X43" s="38"/>
      <c r="Y43" s="38"/>
      <c r="Z43" s="38">
        <f t="shared" si="16"/>
        <v>0</v>
      </c>
      <c r="AA43" s="38"/>
      <c r="AB43" s="38">
        <f t="shared" si="10"/>
        <v>0</v>
      </c>
      <c r="AC43" s="38">
        <f t="shared" si="11"/>
        <v>0</v>
      </c>
      <c r="AD43" s="50"/>
      <c r="AE43" s="38">
        <f t="shared" si="7"/>
        <v>0</v>
      </c>
      <c r="AF43" s="38">
        <f t="shared" si="12"/>
        <v>0</v>
      </c>
    </row>
    <row r="44" spans="1:32" s="9" customFormat="1" ht="33" customHeight="1" hidden="1" outlineLevel="1">
      <c r="A44" s="45">
        <v>5</v>
      </c>
      <c r="B44" s="41" t="s">
        <v>38</v>
      </c>
      <c r="C44" s="36"/>
      <c r="D44" s="36"/>
      <c r="E44" s="36"/>
      <c r="F44" s="36"/>
      <c r="G44" s="36"/>
      <c r="H44" s="37"/>
      <c r="I44" s="38"/>
      <c r="J44" s="38">
        <f t="shared" si="0"/>
        <v>0</v>
      </c>
      <c r="K44" s="38">
        <f t="shared" si="1"/>
        <v>0</v>
      </c>
      <c r="L44" s="38">
        <f t="shared" si="14"/>
        <v>0</v>
      </c>
      <c r="M44" s="36">
        <f t="shared" si="8"/>
        <v>0</v>
      </c>
      <c r="N44" s="43">
        <f t="shared" si="13"/>
        <v>0</v>
      </c>
      <c r="O44" s="38"/>
      <c r="P44" s="38"/>
      <c r="Q44" s="38"/>
      <c r="R44" s="38">
        <f t="shared" si="15"/>
        <v>0</v>
      </c>
      <c r="S44" s="38"/>
      <c r="T44" s="38"/>
      <c r="U44" s="38">
        <f t="shared" si="5"/>
        <v>0</v>
      </c>
      <c r="V44" s="38"/>
      <c r="W44" s="38">
        <f t="shared" si="9"/>
        <v>0</v>
      </c>
      <c r="X44" s="38"/>
      <c r="Y44" s="38"/>
      <c r="Z44" s="38">
        <f t="shared" si="16"/>
        <v>0</v>
      </c>
      <c r="AA44" s="38"/>
      <c r="AB44" s="38">
        <f t="shared" si="10"/>
        <v>0</v>
      </c>
      <c r="AC44" s="38">
        <f t="shared" si="11"/>
        <v>0</v>
      </c>
      <c r="AD44" s="50"/>
      <c r="AE44" s="38">
        <f t="shared" si="7"/>
        <v>0</v>
      </c>
      <c r="AF44" s="38">
        <f t="shared" si="12"/>
        <v>0</v>
      </c>
    </row>
    <row r="45" spans="1:32" s="9" customFormat="1" ht="33" customHeight="1" hidden="1" outlineLevel="1">
      <c r="A45" s="45">
        <v>6</v>
      </c>
      <c r="B45" s="41" t="s">
        <v>39</v>
      </c>
      <c r="C45" s="36"/>
      <c r="D45" s="36"/>
      <c r="E45" s="36"/>
      <c r="F45" s="36"/>
      <c r="G45" s="36"/>
      <c r="H45" s="37"/>
      <c r="I45" s="38"/>
      <c r="J45" s="38">
        <f t="shared" si="0"/>
        <v>0</v>
      </c>
      <c r="K45" s="38">
        <f t="shared" si="1"/>
        <v>0</v>
      </c>
      <c r="L45" s="38">
        <f t="shared" si="14"/>
        <v>0</v>
      </c>
      <c r="M45" s="36">
        <f t="shared" si="8"/>
        <v>0</v>
      </c>
      <c r="N45" s="43">
        <f t="shared" si="13"/>
        <v>0</v>
      </c>
      <c r="O45" s="38"/>
      <c r="P45" s="38"/>
      <c r="Q45" s="38"/>
      <c r="R45" s="38">
        <f t="shared" si="15"/>
        <v>0</v>
      </c>
      <c r="S45" s="38"/>
      <c r="T45" s="38"/>
      <c r="U45" s="38">
        <f t="shared" si="5"/>
        <v>0</v>
      </c>
      <c r="V45" s="38"/>
      <c r="W45" s="38">
        <f t="shared" si="9"/>
        <v>0</v>
      </c>
      <c r="X45" s="38"/>
      <c r="Y45" s="38"/>
      <c r="Z45" s="38">
        <f t="shared" si="16"/>
        <v>0</v>
      </c>
      <c r="AA45" s="38"/>
      <c r="AB45" s="38">
        <f t="shared" si="10"/>
        <v>0</v>
      </c>
      <c r="AC45" s="38">
        <f t="shared" si="11"/>
        <v>0</v>
      </c>
      <c r="AD45" s="50"/>
      <c r="AE45" s="38">
        <f t="shared" si="7"/>
        <v>0</v>
      </c>
      <c r="AF45" s="38">
        <f t="shared" si="12"/>
        <v>0</v>
      </c>
    </row>
    <row r="46" spans="1:32" s="9" customFormat="1" ht="33" customHeight="1" hidden="1" outlineLevel="1">
      <c r="A46" s="45">
        <v>7</v>
      </c>
      <c r="B46" s="41" t="s">
        <v>37</v>
      </c>
      <c r="C46" s="36"/>
      <c r="D46" s="36"/>
      <c r="E46" s="36"/>
      <c r="F46" s="36"/>
      <c r="G46" s="36"/>
      <c r="H46" s="37"/>
      <c r="I46" s="38"/>
      <c r="J46" s="38">
        <f t="shared" si="0"/>
        <v>0</v>
      </c>
      <c r="K46" s="38">
        <f t="shared" si="1"/>
        <v>0</v>
      </c>
      <c r="L46" s="38">
        <f t="shared" si="14"/>
        <v>0</v>
      </c>
      <c r="M46" s="36">
        <f t="shared" si="8"/>
        <v>0</v>
      </c>
      <c r="N46" s="43">
        <f t="shared" si="13"/>
        <v>0</v>
      </c>
      <c r="O46" s="38"/>
      <c r="P46" s="38"/>
      <c r="Q46" s="38"/>
      <c r="R46" s="38">
        <f t="shared" si="15"/>
        <v>0</v>
      </c>
      <c r="S46" s="38"/>
      <c r="T46" s="38"/>
      <c r="U46" s="38">
        <f t="shared" si="5"/>
        <v>0</v>
      </c>
      <c r="V46" s="38"/>
      <c r="W46" s="38">
        <f t="shared" si="9"/>
        <v>0</v>
      </c>
      <c r="X46" s="38"/>
      <c r="Y46" s="38"/>
      <c r="Z46" s="38">
        <f t="shared" si="16"/>
        <v>0</v>
      </c>
      <c r="AA46" s="38"/>
      <c r="AB46" s="38">
        <f t="shared" si="10"/>
        <v>0</v>
      </c>
      <c r="AC46" s="38">
        <f t="shared" si="11"/>
        <v>0</v>
      </c>
      <c r="AD46" s="50"/>
      <c r="AE46" s="38">
        <f t="shared" si="7"/>
        <v>0</v>
      </c>
      <c r="AF46" s="38">
        <f t="shared" si="12"/>
        <v>0</v>
      </c>
    </row>
    <row r="47" spans="1:32" s="9" customFormat="1" ht="33" customHeight="1" collapsed="1">
      <c r="A47" s="45">
        <v>4</v>
      </c>
      <c r="B47" s="41" t="s">
        <v>40</v>
      </c>
      <c r="C47" s="36"/>
      <c r="D47" s="36"/>
      <c r="E47" s="36"/>
      <c r="F47" s="36"/>
      <c r="G47" s="36"/>
      <c r="H47" s="37"/>
      <c r="I47" s="38"/>
      <c r="J47" s="38">
        <f t="shared" si="0"/>
        <v>0</v>
      </c>
      <c r="K47" s="38">
        <f t="shared" si="1"/>
        <v>2929</v>
      </c>
      <c r="L47" s="38">
        <f t="shared" si="14"/>
        <v>2929</v>
      </c>
      <c r="M47" s="36">
        <f t="shared" si="8"/>
        <v>347</v>
      </c>
      <c r="N47" s="43">
        <f t="shared" si="13"/>
        <v>3276</v>
      </c>
      <c r="O47" s="38"/>
      <c r="P47" s="38"/>
      <c r="Q47" s="38">
        <v>1000</v>
      </c>
      <c r="R47" s="38">
        <f t="shared" si="15"/>
        <v>1000</v>
      </c>
      <c r="S47" s="38"/>
      <c r="T47" s="38">
        <v>1000</v>
      </c>
      <c r="U47" s="38">
        <f t="shared" si="5"/>
        <v>1000</v>
      </c>
      <c r="V47" s="38">
        <f>347-65</f>
        <v>282</v>
      </c>
      <c r="W47" s="38">
        <f t="shared" si="9"/>
        <v>1282</v>
      </c>
      <c r="X47" s="38"/>
      <c r="Y47" s="38">
        <v>929</v>
      </c>
      <c r="Z47" s="38">
        <f t="shared" si="16"/>
        <v>929</v>
      </c>
      <c r="AA47" s="38">
        <v>65</v>
      </c>
      <c r="AB47" s="38">
        <f t="shared" si="10"/>
        <v>994</v>
      </c>
      <c r="AC47" s="38">
        <f t="shared" si="11"/>
        <v>2282</v>
      </c>
      <c r="AD47" s="50">
        <v>1371.8</v>
      </c>
      <c r="AE47" s="38">
        <f t="shared" si="7"/>
        <v>60.11393514460999</v>
      </c>
      <c r="AF47" s="38">
        <f t="shared" si="12"/>
        <v>41.87423687423688</v>
      </c>
    </row>
    <row r="48" spans="1:32" s="9" customFormat="1" ht="33" customHeight="1">
      <c r="A48" s="45"/>
      <c r="B48" s="41" t="s">
        <v>41</v>
      </c>
      <c r="C48" s="36"/>
      <c r="D48" s="36"/>
      <c r="E48" s="36"/>
      <c r="F48" s="36"/>
      <c r="G48" s="36"/>
      <c r="H48" s="37"/>
      <c r="I48" s="38">
        <v>0</v>
      </c>
      <c r="J48" s="38">
        <f t="shared" si="0"/>
        <v>0</v>
      </c>
      <c r="K48" s="38">
        <f t="shared" si="1"/>
        <v>175</v>
      </c>
      <c r="L48" s="38">
        <f t="shared" si="14"/>
        <v>175</v>
      </c>
      <c r="M48" s="36">
        <f t="shared" si="8"/>
        <v>347</v>
      </c>
      <c r="N48" s="43">
        <f t="shared" si="13"/>
        <v>522</v>
      </c>
      <c r="O48" s="38">
        <v>0</v>
      </c>
      <c r="P48" s="38"/>
      <c r="Q48" s="38">
        <v>175</v>
      </c>
      <c r="R48" s="38">
        <f t="shared" si="15"/>
        <v>175</v>
      </c>
      <c r="S48" s="38"/>
      <c r="T48" s="38">
        <v>0</v>
      </c>
      <c r="U48" s="38">
        <f t="shared" si="5"/>
        <v>0</v>
      </c>
      <c r="V48" s="38">
        <v>347</v>
      </c>
      <c r="W48" s="38">
        <f t="shared" si="9"/>
        <v>347</v>
      </c>
      <c r="X48" s="38"/>
      <c r="Y48" s="38">
        <v>0</v>
      </c>
      <c r="Z48" s="38">
        <f t="shared" si="16"/>
        <v>0</v>
      </c>
      <c r="AA48" s="38">
        <v>0</v>
      </c>
      <c r="AB48" s="38">
        <f t="shared" si="10"/>
        <v>0</v>
      </c>
      <c r="AC48" s="38">
        <f t="shared" si="11"/>
        <v>522</v>
      </c>
      <c r="AD48" s="38">
        <v>522</v>
      </c>
      <c r="AE48" s="38">
        <f t="shared" si="7"/>
        <v>100</v>
      </c>
      <c r="AF48" s="38">
        <f t="shared" si="12"/>
        <v>100</v>
      </c>
    </row>
    <row r="49" spans="1:32" s="9" customFormat="1" ht="33" customHeight="1">
      <c r="A49" s="39"/>
      <c r="B49" s="40" t="s">
        <v>25</v>
      </c>
      <c r="C49" s="36"/>
      <c r="D49" s="36"/>
      <c r="E49" s="36"/>
      <c r="F49" s="36"/>
      <c r="G49" s="36"/>
      <c r="H49" s="36"/>
      <c r="I49" s="21">
        <f>SUM(I40:I42)+I47</f>
        <v>0</v>
      </c>
      <c r="J49" s="21">
        <f t="shared" si="0"/>
        <v>0</v>
      </c>
      <c r="K49" s="21">
        <f t="shared" si="1"/>
        <v>4801</v>
      </c>
      <c r="L49" s="21">
        <f t="shared" si="14"/>
        <v>4801</v>
      </c>
      <c r="M49" s="21">
        <f t="shared" si="8"/>
        <v>347</v>
      </c>
      <c r="N49" s="54">
        <f t="shared" si="13"/>
        <v>5148</v>
      </c>
      <c r="O49" s="51">
        <f>SUM(O40:O42)+O47</f>
        <v>0</v>
      </c>
      <c r="P49" s="51">
        <f>SUM(P40:P42)+P47</f>
        <v>0</v>
      </c>
      <c r="Q49" s="51">
        <f>SUM(Q40:Q42)+Q47</f>
        <v>1630</v>
      </c>
      <c r="R49" s="51">
        <f t="shared" si="15"/>
        <v>1630</v>
      </c>
      <c r="S49" s="51">
        <f>SUM(S40:S42)+S47</f>
        <v>0</v>
      </c>
      <c r="T49" s="51">
        <f>SUM(T40:T42)+T47</f>
        <v>1630</v>
      </c>
      <c r="U49" s="51">
        <f t="shared" si="5"/>
        <v>1630</v>
      </c>
      <c r="V49" s="51">
        <f>SUM(V40:V42)+V47</f>
        <v>347</v>
      </c>
      <c r="W49" s="51">
        <f t="shared" si="9"/>
        <v>1977</v>
      </c>
      <c r="X49" s="51">
        <f>SUM(X40:X42)+X47</f>
        <v>0</v>
      </c>
      <c r="Y49" s="51">
        <f>SUM(Y40:Y42)+Y47</f>
        <v>1541</v>
      </c>
      <c r="Z49" s="51">
        <f t="shared" si="16"/>
        <v>1541</v>
      </c>
      <c r="AA49" s="51">
        <f>SUM(AA40:AA42)+AA47</f>
        <v>0</v>
      </c>
      <c r="AB49" s="51">
        <f t="shared" si="10"/>
        <v>1541</v>
      </c>
      <c r="AC49" s="51">
        <f t="shared" si="11"/>
        <v>3607</v>
      </c>
      <c r="AD49" s="51">
        <f>SUM(AD40:AD47)</f>
        <v>2625.8</v>
      </c>
      <c r="AE49" s="51">
        <f t="shared" si="7"/>
        <v>72.7973385084558</v>
      </c>
      <c r="AF49" s="51">
        <f t="shared" si="12"/>
        <v>51.00621600621601</v>
      </c>
    </row>
    <row r="50" spans="1:32" s="9" customFormat="1" ht="27" customHeight="1" hidden="1">
      <c r="A50" s="24"/>
      <c r="B50" s="25" t="s">
        <v>27</v>
      </c>
      <c r="C50" s="26"/>
      <c r="D50" s="26"/>
      <c r="E50" s="26"/>
      <c r="F50" s="26"/>
      <c r="G50" s="26"/>
      <c r="H50" s="26"/>
      <c r="I50" s="27">
        <f>SUM(I27+I38)</f>
        <v>0</v>
      </c>
      <c r="J50" s="27">
        <f t="shared" si="0"/>
        <v>7066</v>
      </c>
      <c r="K50" s="27">
        <f>K49+K38+K27</f>
        <v>0</v>
      </c>
      <c r="L50" s="27">
        <f>L49+L38+L27</f>
        <v>7066</v>
      </c>
      <c r="M50" s="27">
        <f>SUM(M27+M38)</f>
        <v>-347</v>
      </c>
      <c r="N50" s="55">
        <f>SUM(N27+N38)</f>
        <v>1918</v>
      </c>
      <c r="O50" s="55">
        <f aca="true" t="shared" si="17" ref="O50:U50">O49+O38+O27</f>
        <v>1901</v>
      </c>
      <c r="P50" s="55">
        <f t="shared" si="17"/>
        <v>1994</v>
      </c>
      <c r="Q50" s="55">
        <f t="shared" si="17"/>
        <v>0</v>
      </c>
      <c r="R50" s="55">
        <f t="shared" si="17"/>
        <v>1994</v>
      </c>
      <c r="S50" s="55">
        <f t="shared" si="17"/>
        <v>1630</v>
      </c>
      <c r="T50" s="55">
        <f t="shared" si="17"/>
        <v>0</v>
      </c>
      <c r="U50" s="55">
        <f t="shared" si="17"/>
        <v>1630</v>
      </c>
      <c r="V50" s="55">
        <f>SUM(V27+V38)</f>
        <v>-347</v>
      </c>
      <c r="W50" s="55">
        <f>SUM(W27+W38)</f>
        <v>-347</v>
      </c>
      <c r="X50" s="55">
        <f>X49+X38+X27</f>
        <v>1541</v>
      </c>
      <c r="Y50" s="55">
        <f>Y49+Y38+Y27</f>
        <v>0</v>
      </c>
      <c r="Z50" s="55">
        <f>Z49+Z38+Z27</f>
        <v>1541</v>
      </c>
      <c r="AA50" s="55">
        <f>SUM(AA27+AA38)</f>
        <v>0</v>
      </c>
      <c r="AB50" s="55">
        <f>SUM(AB27+AB38)</f>
        <v>0</v>
      </c>
      <c r="AC50" s="56"/>
      <c r="AD50" s="56"/>
      <c r="AE50" s="56"/>
      <c r="AF50" s="56"/>
    </row>
    <row r="51" spans="1:32" s="10" customFormat="1" ht="16.5">
      <c r="A51" s="11"/>
      <c r="B51" s="15"/>
      <c r="C51" s="16"/>
      <c r="D51" s="16"/>
      <c r="E51" s="16"/>
      <c r="F51" s="16"/>
      <c r="G51" s="16"/>
      <c r="H51" s="16"/>
      <c r="I51" s="17"/>
      <c r="J51" s="17"/>
      <c r="K51" s="17"/>
      <c r="L51" s="17"/>
      <c r="M51" s="1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8"/>
      <c r="AD51" s="58"/>
      <c r="AE51" s="58"/>
      <c r="AF51" s="58"/>
    </row>
    <row r="52" spans="1:32" s="10" customFormat="1" ht="7.5" customHeight="1">
      <c r="A52" s="11"/>
      <c r="B52" s="15"/>
      <c r="C52" s="16"/>
      <c r="D52" s="16"/>
      <c r="E52" s="16"/>
      <c r="F52" s="16"/>
      <c r="G52" s="16"/>
      <c r="H52" s="16"/>
      <c r="I52" s="17"/>
      <c r="J52" s="17"/>
      <c r="K52" s="17"/>
      <c r="L52" s="17"/>
      <c r="M52" s="1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8"/>
      <c r="AD52" s="58"/>
      <c r="AE52" s="58"/>
      <c r="AF52" s="58"/>
    </row>
    <row r="53" spans="1:32" s="10" customFormat="1" ht="16.5">
      <c r="A53" s="12"/>
      <c r="B53" s="47" t="s">
        <v>58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59"/>
      <c r="O53" s="59"/>
      <c r="P53" s="59"/>
      <c r="Q53" s="59"/>
      <c r="R53" s="59"/>
      <c r="S53" s="59" t="s">
        <v>28</v>
      </c>
      <c r="T53" s="59"/>
      <c r="U53" s="59"/>
      <c r="V53" s="59"/>
      <c r="W53" s="59"/>
      <c r="X53" s="59"/>
      <c r="Y53" s="59"/>
      <c r="Z53" s="59"/>
      <c r="AA53" s="59"/>
      <c r="AB53" s="59"/>
      <c r="AC53" s="58"/>
      <c r="AD53" s="58"/>
      <c r="AE53" s="58"/>
      <c r="AF53" s="58"/>
    </row>
    <row r="54" spans="2:32" ht="12.75">
      <c r="B54" s="48">
        <v>773857</v>
      </c>
      <c r="N54" s="60"/>
      <c r="O54" s="61"/>
      <c r="P54" s="61"/>
      <c r="Q54" s="61"/>
      <c r="R54" s="61"/>
      <c r="S54" s="61"/>
      <c r="T54" s="61"/>
      <c r="U54" s="61"/>
      <c r="V54" s="60"/>
      <c r="W54" s="60"/>
      <c r="X54" s="61"/>
      <c r="Y54" s="61"/>
      <c r="Z54" s="61"/>
      <c r="AA54" s="60"/>
      <c r="AB54" s="60"/>
      <c r="AC54" s="60"/>
      <c r="AD54" s="60"/>
      <c r="AE54" s="60"/>
      <c r="AF54" s="60"/>
    </row>
  </sheetData>
  <mergeCells count="1">
    <mergeCell ref="B4:J5"/>
  </mergeCells>
  <conditionalFormatting sqref="AF1 Y1 AE7:AF7">
    <cfRule type="cellIs" priority="1" dxfId="0" operator="lessThan" stopIfTrue="1">
      <formula>0</formula>
    </cfRule>
  </conditionalFormatting>
  <printOptions/>
  <pageMargins left="1.1811023622047245" right="0.2755905511811024" top="0.35433070866141736" bottom="0.35433070866141736" header="0.1968503937007874" footer="0"/>
  <pageSetup cellComments="asDisplaye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2006-12-18T04:05:10Z</cp:lastPrinted>
  <dcterms:created xsi:type="dcterms:W3CDTF">2006-03-21T03:04:43Z</dcterms:created>
  <dcterms:modified xsi:type="dcterms:W3CDTF">2007-01-10T06:21:44Z</dcterms:modified>
  <cp:category/>
  <cp:version/>
  <cp:contentType/>
  <cp:contentStatus/>
</cp:coreProperties>
</file>