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Квартал" sheetId="1" r:id="rId1"/>
  </sheets>
  <definedNames>
    <definedName name="Z_03E9FE6B_F332_11D7_AC07_00D0B7BFB203_.wvu.PrintArea" localSheetId="0" hidden="1">'Квартал'!$A$1:$B$40</definedName>
    <definedName name="Z_0B43F7E5_46E2_428C_8AB7_1F1E7254975B_.wvu.Cols" localSheetId="0" hidden="1">'Квартал'!#REF!,'Квартал'!#REF!</definedName>
    <definedName name="Z_0B43F7E5_46E2_428C_8AB7_1F1E7254975B_.wvu.PrintArea" localSheetId="0" hidden="1">'Квартал'!$A$1:$B$40</definedName>
    <definedName name="Z_0B43F7E5_46E2_428C_8AB7_1F1E7254975B_.wvu.Rows" localSheetId="0" hidden="1">'Квартал'!$3:$3,'Квартал'!#REF!</definedName>
    <definedName name="Z_0D513841_2B9D_44D0_81A3_22AD1764D50A_.wvu.Cols" localSheetId="0" hidden="1">'Квартал'!#REF!,'Квартал'!#REF!</definedName>
    <definedName name="Z_0D513841_2B9D_44D0_81A3_22AD1764D50A_.wvu.PrintArea" localSheetId="0" hidden="1">'Квартал'!$A$1:$B$40</definedName>
    <definedName name="Z_0D513841_2B9D_44D0_81A3_22AD1764D50A_.wvu.Rows" localSheetId="0" hidden="1">'Квартал'!$3:$3,'Квартал'!#REF!</definedName>
    <definedName name="Z_1408D4E0_F4B5_11D7_870F_009027A6C48C_.wvu.PrintArea" localSheetId="0" hidden="1">'Квартал'!$A$1:$B$40</definedName>
    <definedName name="Z_1BE592D6_7812_4E19_9AC7_C8102C6FECCF_.wvu.Cols" localSheetId="0" hidden="1">'Квартал'!$C:$D,'Квартал'!$I:$L,'Квартал'!$Q:$Q,'Квартал'!#REF!</definedName>
    <definedName name="Z_1BE592D6_7812_4E19_9AC7_C8102C6FECCF_.wvu.PrintTitles" localSheetId="0" hidden="1">'Квартал'!#REF!</definedName>
    <definedName name="Z_24708A85_4D3A_49B7_8A91_263A21E29DF9_.wvu.Cols" localSheetId="0" hidden="1">'Квартал'!$C:$D,'Квартал'!$I:$I,'Квартал'!$L:$L,'Квартал'!$Q:$Q,'Квартал'!#REF!</definedName>
    <definedName name="Z_3AE60815_C3B9_4576_B22C_FD300646EDB0_.wvu.PrintArea" localSheetId="0" hidden="1">'Квартал'!$A$1:$B$40</definedName>
    <definedName name="Z_4278F54F_EC7E_4645_84D7_77A328CF1819_.wvu.PrintArea" localSheetId="0" hidden="1">'Квартал'!$A$1:$B$40</definedName>
    <definedName name="Z_496472FC_34A0_406F_8130_FD40C43D53B9_.wvu.Cols" localSheetId="0" hidden="1">'Квартал'!#REF!,'Квартал'!#REF!</definedName>
    <definedName name="Z_496472FC_34A0_406F_8130_FD40C43D53B9_.wvu.PrintArea" localSheetId="0" hidden="1">'Квартал'!$A$1:$B$40</definedName>
    <definedName name="Z_496472FC_34A0_406F_8130_FD40C43D53B9_.wvu.Rows" localSheetId="0" hidden="1">'Квартал'!$3:$3,'Квартал'!#REF!</definedName>
    <definedName name="Z_56693FC1_1371_11D8_9D04_009027A6C496_.wvu.Cols" localSheetId="0" hidden="1">'Квартал'!#REF!,'Квартал'!#REF!</definedName>
    <definedName name="Z_56693FC1_1371_11D8_9D04_009027A6C496_.wvu.PrintArea" localSheetId="0" hidden="1">'Квартал'!$A$1:$B$40</definedName>
    <definedName name="Z_56693FC1_1371_11D8_9D04_009027A6C496_.wvu.Rows" localSheetId="0" hidden="1">'Квартал'!$3:$3,'Квартал'!#REF!</definedName>
    <definedName name="Z_65F87CC0_F8E2_11D7_A9EF_009027A6C22F_.wvu.PrintArea" localSheetId="0" hidden="1">'Квартал'!$A$1:$B$40</definedName>
    <definedName name="Z_6F7F2B2F_4324_4976_8A65_77BA0A61269D_.wvu.Cols" localSheetId="0" hidden="1">'Квартал'!$C:$D,'Квартал'!$I:$I,'Квартал'!$L:$L,'Квартал'!$Q:$Q,'Квартал'!#REF!</definedName>
    <definedName name="Z_6F7F2B2F_4324_4976_8A65_77BA0A61269D_.wvu.PrintArea" localSheetId="0" hidden="1">'Квартал'!$A$1:$V$40</definedName>
    <definedName name="Z_6F7F2B2F_4324_4976_8A65_77BA0A61269D_.wvu.PrintTitles" localSheetId="0" hidden="1">'Квартал'!#REF!</definedName>
    <definedName name="Z_A13C28EB_AC64_4D61_983B_364D23C66144_.wvu.Cols" localSheetId="0" hidden="1">'Квартал'!$C:$D,'Квартал'!$I:$I,'Квартал'!$L:$L,'Квартал'!$Q:$Q,'Квартал'!#REF!</definedName>
    <definedName name="Z_A13C28EB_AC64_4D61_983B_364D23C66144_.wvu.PrintArea" localSheetId="0" hidden="1">'Квартал'!$A$1:$Q$40</definedName>
    <definedName name="Z_A13C28EB_AC64_4D61_983B_364D23C66144_.wvu.PrintTitles" localSheetId="0" hidden="1">'Квартал'!#REF!</definedName>
    <definedName name="Z_AD4FE466_0F42_4980_803F_8C55183A8122_.wvu.PrintArea" localSheetId="0" hidden="1">'Квартал'!$A$1:$B$40</definedName>
    <definedName name="Z_B9EC7D41_008A_11D8_9D04_009027A6C496_.wvu.PrintArea" localSheetId="0" hidden="1">'Квартал'!$A$1:$B$40</definedName>
    <definedName name="Z_C77813EF_DB5F_4A3D_AC46_41F35E51795F_.wvu.Cols" localSheetId="0" hidden="1">'Квартал'!$C:$D,'Квартал'!$I:$I,'Квартал'!$L:$L,'Квартал'!$Q:$Q,'Квартал'!#REF!</definedName>
    <definedName name="Z_CA051906_837A_4904_91DB_9E6912B5AB6E_.wvu.PrintArea" localSheetId="0" hidden="1">'Квартал'!$A$1:$B$40</definedName>
    <definedName name="Z_D55972E9_67B4_4688_A9DB_4AE445FAF453_.wvu.Cols" localSheetId="0" hidden="1">'Квартал'!$C:$D,'Квартал'!$I:$I,'Квартал'!$L:$L,'Квартал'!$Q:$Q,'Квартал'!#REF!</definedName>
    <definedName name="Z_D55972E9_67B4_4688_A9DB_4AE445FAF453_.wvu.PrintArea" localSheetId="0" hidden="1">'Квартал'!$1:$40</definedName>
    <definedName name="Z_D55972E9_67B4_4688_A9DB_4AE445FAF453_.wvu.PrintTitles" localSheetId="0" hidden="1">'Квартал'!#REF!</definedName>
    <definedName name="Z_FADAD500_4DBE_11D8_A5E1_009027A6C50C_.wvu.PrintArea" localSheetId="0" hidden="1">'Квартал'!$A$1:$B$40</definedName>
    <definedName name="_xlnm.Print_Titles" localSheetId="0">'Квартал'!$A:$B,'Квартал'!$6:$6</definedName>
    <definedName name="_xlnm.Print_Area" localSheetId="0">'Квартал'!$A$1:$AQ$39</definedName>
  </definedNames>
  <calcPr fullCalcOnLoad="1"/>
</workbook>
</file>

<file path=xl/sharedStrings.xml><?xml version="1.0" encoding="utf-8"?>
<sst xmlns="http://schemas.openxmlformats.org/spreadsheetml/2006/main" count="83" uniqueCount="59">
  <si>
    <t>Думы ЗАТО Северск</t>
  </si>
  <si>
    <t>(тыс.руб.)</t>
  </si>
  <si>
    <t>№ п/п</t>
  </si>
  <si>
    <t>Получатели бюджетных средств</t>
  </si>
  <si>
    <t>Утв.план 1 квартала</t>
  </si>
  <si>
    <t>Утв.план 2 квартала</t>
  </si>
  <si>
    <t>Утв.план 3 квартала</t>
  </si>
  <si>
    <t>Утв. план 4 квартала</t>
  </si>
  <si>
    <t>МОУ "Северская гимназия"</t>
  </si>
  <si>
    <t>МОУ ЗАТО Северск ДОД СДЮСШОР им.Л.Егоровой</t>
  </si>
  <si>
    <t>МОУ ДОД СДЮСШ хоккея и футбола "Смена"</t>
  </si>
  <si>
    <t>МОУ ЗАТО Северск ДОД СДЮШОР гимнастики им.Р.Кузнецова</t>
  </si>
  <si>
    <t>МОУ ЗАТО Северск  ДОД "СДЮСШОР по легкой атлетике"</t>
  </si>
  <si>
    <t>МОУ ЗАТО Северск ДОД  ДЮСШ НВС "Русь"</t>
  </si>
  <si>
    <t>МОУ ЗАТО Северск ДОД СДЮСШОР "Янтарь"</t>
  </si>
  <si>
    <t>МУ "Детский оздоровительный лагерь "Березка"</t>
  </si>
  <si>
    <t>МУ оздоровительный лагерь "Зелёный мыс"</t>
  </si>
  <si>
    <t>ОАО санаторий "Синий утес"</t>
  </si>
  <si>
    <t xml:space="preserve">МОУ ЗАТО Северск ДОД СДЮШОР "Лидер" </t>
  </si>
  <si>
    <t>МУ ДО СТШ "Меридиан"</t>
  </si>
  <si>
    <t>ИТОГО РАСХОДОВ</t>
  </si>
  <si>
    <t xml:space="preserve">Мэр ЗАТО Северск </t>
  </si>
  <si>
    <t>Н.И.Кузьменко</t>
  </si>
  <si>
    <t>Утв.план 2006 года</t>
  </si>
  <si>
    <t>от____________2006 №______</t>
  </si>
  <si>
    <t>В т. ч. предпр-ская деятельность</t>
  </si>
  <si>
    <t>(плюс, минус)</t>
  </si>
  <si>
    <t>Уточн. план 1 квартала</t>
  </si>
  <si>
    <t>Уточн. план 2006 года</t>
  </si>
  <si>
    <t>Уточн. план 2 квартала</t>
  </si>
  <si>
    <t>Уточн. план 3 квартала</t>
  </si>
  <si>
    <t>Уточн. план 4 квартала</t>
  </si>
  <si>
    <t>МУ ЗАТО Северск "СОШ № 76"</t>
  </si>
  <si>
    <t>МУ ЗАТО Северск "СОШ № 81 им. А.Бородина и А.Кочева"</t>
  </si>
  <si>
    <t>МУ ЗАТО Северск "СОШ № 83"</t>
  </si>
  <si>
    <t>МУ ЗАТО Северск "СОШ № 84"</t>
  </si>
  <si>
    <t>МУ "СОШ № 85"</t>
  </si>
  <si>
    <t>МУ ЗАТО Северск "СОШ № 86"</t>
  </si>
  <si>
    <t>МУ "СОШ № 87"</t>
  </si>
  <si>
    <t>МУ ЗАТО Северск "СОШ № 88"</t>
  </si>
  <si>
    <t>МУ ЗАТО Северск "СОШ № 89"</t>
  </si>
  <si>
    <t>МУ ЗАТО Северск "СОШ № 90"</t>
  </si>
  <si>
    <t>МУ "СОШ № 193"</t>
  </si>
  <si>
    <t>МОУ СФМЛ</t>
  </si>
  <si>
    <t>МУ ЗАТО Северск "ОСШ № 196"</t>
  </si>
  <si>
    <t>МУ "СОШ № 198"</t>
  </si>
  <si>
    <t>МУ "Орловская школа"</t>
  </si>
  <si>
    <t>МОУ "Самусьский лицей имени академика В.В.Пекарского"</t>
  </si>
  <si>
    <t>МУ ЗАТО Северск "СОШ № 78"</t>
  </si>
  <si>
    <t>МУ ЗАТО Северск "СОШ № 80"</t>
  </si>
  <si>
    <t>МУ ЗАТО Северск "СОШ № 197"</t>
  </si>
  <si>
    <t>МУ ЗАТО Северск детский оздоровительный лагерь "Восход"</t>
  </si>
  <si>
    <t>план 9 месяцев</t>
  </si>
  <si>
    <t>исполнение</t>
  </si>
  <si>
    <t>% испол-нения годового плана</t>
  </si>
  <si>
    <t>% испол-нения плана 9 месяцев</t>
  </si>
  <si>
    <t>Приложение 23 к Решению</t>
  </si>
  <si>
    <t>Людмила Семеновна Маскаева</t>
  </si>
  <si>
    <t>Информация  об исполнении плана расходов бюджета на оздоровительную кампанию по ЗАТО Северск  за 9 месяцев 2006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</si>
</sst>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4" fillId="2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172" fontId="4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Alignment="1">
      <alignment/>
    </xf>
    <xf numFmtId="172" fontId="6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172" fontId="7" fillId="2" borderId="0" xfId="18" applyNumberFormat="1" applyFont="1" applyFill="1" applyBorder="1" applyAlignment="1" applyProtection="1">
      <alignment horizontal="right" vertical="top"/>
      <protection/>
    </xf>
    <xf numFmtId="0" fontId="6" fillId="2" borderId="0" xfId="0" applyFont="1" applyFill="1" applyAlignment="1">
      <alignment/>
    </xf>
    <xf numFmtId="1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172" fontId="9" fillId="2" borderId="0" xfId="0" applyNumberFormat="1" applyFont="1" applyFill="1" applyAlignment="1">
      <alignment/>
    </xf>
    <xf numFmtId="172" fontId="4" fillId="2" borderId="1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" fontId="5" fillId="0" borderId="1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/>
    </xf>
    <xf numFmtId="172" fontId="10" fillId="0" borderId="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" fontId="5" fillId="2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72" fontId="5" fillId="2" borderId="0" xfId="0" applyNumberFormat="1" applyFont="1" applyFill="1" applyAlignment="1">
      <alignment horizontal="right"/>
    </xf>
    <xf numFmtId="17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72" fontId="8" fillId="2" borderId="0" xfId="0" applyNumberFormat="1" applyFont="1" applyFill="1" applyBorder="1" applyAlignment="1">
      <alignment wrapText="1"/>
    </xf>
    <xf numFmtId="172" fontId="0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74" fontId="5" fillId="0" borderId="1" xfId="0" applyNumberFormat="1" applyFont="1" applyFill="1" applyBorder="1" applyAlignment="1">
      <alignment horizontal="left" vertical="center" wrapText="1"/>
    </xf>
    <xf numFmtId="174" fontId="6" fillId="0" borderId="2" xfId="0" applyNumberFormat="1" applyFont="1" applyFill="1" applyBorder="1" applyAlignment="1">
      <alignment vertical="center"/>
    </xf>
    <xf numFmtId="174" fontId="8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/>
    </xf>
    <xf numFmtId="0" fontId="8" fillId="2" borderId="0" xfId="0" applyFont="1" applyFill="1" applyAlignment="1">
      <alignment vertical="center" wrapText="1"/>
    </xf>
    <xf numFmtId="172" fontId="5" fillId="2" borderId="3" xfId="0" applyNumberFormat="1" applyFont="1" applyFill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/>
    </xf>
    <xf numFmtId="174" fontId="5" fillId="0" borderId="2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vertical="center"/>
    </xf>
    <xf numFmtId="172" fontId="5" fillId="0" borderId="1" xfId="0" applyNumberFormat="1" applyFont="1" applyFill="1" applyBorder="1" applyAlignment="1">
      <alignment vertical="center"/>
    </xf>
    <xf numFmtId="174" fontId="5" fillId="0" borderId="1" xfId="0" applyNumberFormat="1" applyFont="1" applyFill="1" applyBorder="1" applyAlignment="1">
      <alignment vertical="center"/>
    </xf>
    <xf numFmtId="172" fontId="6" fillId="2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172" fontId="8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72" fontId="8" fillId="2" borderId="0" xfId="0" applyNumberFormat="1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75" zoomScaleNormal="75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" sqref="H7"/>
    </sheetView>
  </sheetViews>
  <sheetFormatPr defaultColWidth="9.00390625" defaultRowHeight="12.75" outlineLevelCol="1"/>
  <cols>
    <col min="1" max="1" width="4.375" style="25" customWidth="1"/>
    <col min="2" max="2" width="67.25390625" style="15" customWidth="1"/>
    <col min="3" max="3" width="6.75390625" style="15" hidden="1" customWidth="1" outlineLevel="1" collapsed="1"/>
    <col min="4" max="4" width="12.25390625" style="15" hidden="1" customWidth="1" outlineLevel="1" collapsed="1"/>
    <col min="5" max="7" width="12.25390625" style="15" hidden="1" customWidth="1" outlineLevel="1"/>
    <col min="8" max="8" width="12.25390625" style="15" customWidth="1" collapsed="1"/>
    <col min="9" max="9" width="9.625" style="15" hidden="1" customWidth="1" outlineLevel="1" collapsed="1"/>
    <col min="10" max="11" width="12.25390625" style="15" hidden="1" customWidth="1" outlineLevel="1"/>
    <col min="12" max="13" width="10.75390625" style="15" hidden="1" customWidth="1" outlineLevel="1"/>
    <col min="14" max="14" width="12.25390625" style="15" hidden="1" customWidth="1" outlineLevel="1" collapsed="1"/>
    <col min="15" max="16" width="12.25390625" style="15" hidden="1" customWidth="1" outlineLevel="1"/>
    <col min="17" max="17" width="10.75390625" style="15" hidden="1" customWidth="1" outlineLevel="1" collapsed="1"/>
    <col min="18" max="18" width="10.75390625" style="15" hidden="1" customWidth="1" outlineLevel="1"/>
    <col min="19" max="19" width="12.25390625" style="15" hidden="1" customWidth="1" outlineLevel="1" collapsed="1"/>
    <col min="20" max="21" width="12.25390625" style="15" hidden="1" customWidth="1" outlineLevel="1"/>
    <col min="22" max="23" width="10.75390625" style="15" hidden="1" customWidth="1" outlineLevel="1"/>
    <col min="24" max="24" width="10.75390625" style="15" hidden="1" customWidth="1" outlineLevel="1" collapsed="1"/>
    <col min="25" max="26" width="10.75390625" style="15" hidden="1" customWidth="1" outlineLevel="1"/>
    <col min="27" max="27" width="13.25390625" style="15" hidden="1" customWidth="1" outlineLevel="1"/>
    <col min="28" max="29" width="11.25390625" style="15" hidden="1" customWidth="1" outlineLevel="1"/>
    <col min="30" max="31" width="11.25390625" style="15" hidden="1" customWidth="1" outlineLevel="1" collapsed="1"/>
    <col min="32" max="33" width="11.25390625" style="15" hidden="1" customWidth="1" outlineLevel="1"/>
    <col min="34" max="34" width="11.25390625" style="15" hidden="1" customWidth="1" outlineLevel="1" collapsed="1"/>
    <col min="35" max="39" width="11.25390625" style="15" hidden="1" customWidth="1" outlineLevel="1"/>
    <col min="40" max="40" width="11.25390625" style="15" customWidth="1" collapsed="1"/>
    <col min="41" max="41" width="13.25390625" style="15" customWidth="1"/>
    <col min="42" max="42" width="12.25390625" style="45" customWidth="1"/>
    <col min="43" max="43" width="11.75390625" style="45" customWidth="1"/>
    <col min="44" max="16384" width="9.25390625" style="15" customWidth="1"/>
  </cols>
  <sheetData>
    <row r="1" spans="1:43" s="6" customFormat="1" ht="15.75" customHeight="1">
      <c r="A1" s="1"/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S1" s="3"/>
      <c r="T1" s="3"/>
      <c r="U1" s="3"/>
      <c r="V1" s="5"/>
      <c r="W1" s="5"/>
      <c r="Y1" s="5"/>
      <c r="AA1" s="5"/>
      <c r="AB1" s="5"/>
      <c r="AC1" s="5"/>
      <c r="AD1" s="3"/>
      <c r="AE1" s="3"/>
      <c r="AF1" s="3"/>
      <c r="AG1" s="3"/>
      <c r="AH1" s="3"/>
      <c r="AI1" s="3"/>
      <c r="AJ1" s="3"/>
      <c r="AP1" s="4"/>
      <c r="AQ1" s="5" t="s">
        <v>56</v>
      </c>
    </row>
    <row r="2" spans="1:43" s="6" customFormat="1" ht="15.75" customHeight="1">
      <c r="A2" s="1"/>
      <c r="B2" s="2"/>
      <c r="C2" s="3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S2" s="3"/>
      <c r="T2" s="3"/>
      <c r="U2" s="3"/>
      <c r="V2" s="5"/>
      <c r="W2" s="5"/>
      <c r="Y2" s="5"/>
      <c r="AA2" s="5"/>
      <c r="AB2" s="5"/>
      <c r="AC2" s="5"/>
      <c r="AD2" s="3"/>
      <c r="AE2" s="3"/>
      <c r="AF2" s="3"/>
      <c r="AG2" s="3"/>
      <c r="AH2" s="3"/>
      <c r="AI2" s="3"/>
      <c r="AJ2" s="3"/>
      <c r="AP2" s="4"/>
      <c r="AQ2" s="5" t="s">
        <v>0</v>
      </c>
    </row>
    <row r="3" spans="1:43" s="6" customFormat="1" ht="22.5" customHeight="1">
      <c r="A3" s="1"/>
      <c r="B3" s="2"/>
      <c r="C3" s="3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S3" s="3"/>
      <c r="T3" s="3"/>
      <c r="U3" s="3"/>
      <c r="V3" s="7"/>
      <c r="W3" s="7"/>
      <c r="Y3" s="7"/>
      <c r="AA3" s="7"/>
      <c r="AB3" s="7"/>
      <c r="AC3" s="7"/>
      <c r="AD3" s="3"/>
      <c r="AE3" s="3"/>
      <c r="AF3" s="3"/>
      <c r="AG3" s="3"/>
      <c r="AH3" s="3"/>
      <c r="AI3" s="3"/>
      <c r="AJ3" s="3"/>
      <c r="AP3" s="4"/>
      <c r="AQ3" s="7" t="s">
        <v>24</v>
      </c>
    </row>
    <row r="4" spans="2:43" s="8" customFormat="1" ht="69" customHeight="1">
      <c r="B4" s="37" t="s">
        <v>58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29"/>
      <c r="AB4" s="29"/>
      <c r="AC4" s="29"/>
      <c r="AD4" s="29"/>
      <c r="AE4" s="29"/>
      <c r="AF4" s="29"/>
      <c r="AG4" s="29"/>
      <c r="AH4" s="29"/>
      <c r="AI4" s="29"/>
      <c r="AJ4" s="29"/>
      <c r="AP4" s="44"/>
      <c r="AQ4" s="44"/>
    </row>
    <row r="5" spans="1:43" s="6" customFormat="1" ht="27" customHeight="1">
      <c r="A5" s="9"/>
      <c r="B5" s="10"/>
      <c r="C5" s="3"/>
      <c r="D5" s="11"/>
      <c r="E5" s="11"/>
      <c r="F5" s="11"/>
      <c r="G5" s="11"/>
      <c r="H5" s="11"/>
      <c r="I5" s="3"/>
      <c r="J5" s="3"/>
      <c r="K5" s="3"/>
      <c r="L5" s="3"/>
      <c r="M5" s="3"/>
      <c r="N5" s="3"/>
      <c r="O5" s="3"/>
      <c r="P5" s="3"/>
      <c r="Q5" s="3"/>
      <c r="S5" s="3"/>
      <c r="T5" s="3"/>
      <c r="U5" s="3"/>
      <c r="Y5" s="3"/>
      <c r="AA5" s="3"/>
      <c r="AB5" s="3"/>
      <c r="AC5" s="3"/>
      <c r="AD5" s="3"/>
      <c r="AE5" s="3"/>
      <c r="AF5" s="3"/>
      <c r="AG5" s="3"/>
      <c r="AH5" s="3"/>
      <c r="AI5" s="3"/>
      <c r="AJ5" s="3"/>
      <c r="AP5" s="4"/>
      <c r="AQ5" s="3" t="s">
        <v>1</v>
      </c>
    </row>
    <row r="6" spans="1:43" s="36" customFormat="1" ht="90" customHeight="1">
      <c r="A6" s="28" t="s">
        <v>2</v>
      </c>
      <c r="B6" s="27" t="s">
        <v>3</v>
      </c>
      <c r="C6" s="12"/>
      <c r="D6" s="30" t="s">
        <v>23</v>
      </c>
      <c r="E6" s="30" t="s">
        <v>26</v>
      </c>
      <c r="F6" s="30" t="s">
        <v>23</v>
      </c>
      <c r="G6" s="30" t="s">
        <v>26</v>
      </c>
      <c r="H6" s="30" t="s">
        <v>28</v>
      </c>
      <c r="I6" s="30" t="s">
        <v>4</v>
      </c>
      <c r="J6" s="30" t="s">
        <v>26</v>
      </c>
      <c r="K6" s="30" t="s">
        <v>27</v>
      </c>
      <c r="L6" s="30" t="s">
        <v>5</v>
      </c>
      <c r="M6" s="30" t="s">
        <v>26</v>
      </c>
      <c r="N6" s="30" t="s">
        <v>5</v>
      </c>
      <c r="O6" s="30" t="s">
        <v>26</v>
      </c>
      <c r="P6" s="30" t="s">
        <v>29</v>
      </c>
      <c r="Q6" s="30" t="s">
        <v>6</v>
      </c>
      <c r="R6" s="30" t="s">
        <v>26</v>
      </c>
      <c r="S6" s="30" t="s">
        <v>6</v>
      </c>
      <c r="T6" s="30" t="s">
        <v>26</v>
      </c>
      <c r="U6" s="30" t="s">
        <v>30</v>
      </c>
      <c r="V6" s="30" t="s">
        <v>7</v>
      </c>
      <c r="W6" s="30" t="s">
        <v>26</v>
      </c>
      <c r="X6" s="30" t="s">
        <v>7</v>
      </c>
      <c r="Y6" s="30" t="s">
        <v>26</v>
      </c>
      <c r="Z6" s="30" t="s">
        <v>31</v>
      </c>
      <c r="AA6" s="30" t="s">
        <v>25</v>
      </c>
      <c r="AB6" s="30" t="s">
        <v>26</v>
      </c>
      <c r="AC6" s="30" t="s">
        <v>28</v>
      </c>
      <c r="AD6" s="30" t="s">
        <v>27</v>
      </c>
      <c r="AE6" s="30" t="s">
        <v>5</v>
      </c>
      <c r="AF6" s="30" t="s">
        <v>26</v>
      </c>
      <c r="AG6" s="30" t="s">
        <v>29</v>
      </c>
      <c r="AH6" s="30" t="s">
        <v>6</v>
      </c>
      <c r="AI6" s="30" t="s">
        <v>26</v>
      </c>
      <c r="AJ6" s="30" t="s">
        <v>30</v>
      </c>
      <c r="AK6" s="30" t="s">
        <v>7</v>
      </c>
      <c r="AL6" s="30" t="s">
        <v>26</v>
      </c>
      <c r="AM6" s="30" t="s">
        <v>7</v>
      </c>
      <c r="AN6" s="38" t="s">
        <v>52</v>
      </c>
      <c r="AO6" s="38" t="s">
        <v>53</v>
      </c>
      <c r="AP6" s="38" t="s">
        <v>55</v>
      </c>
      <c r="AQ6" s="38" t="s">
        <v>54</v>
      </c>
    </row>
    <row r="7" spans="1:43" ht="19.5" customHeight="1">
      <c r="A7" s="13">
        <v>1</v>
      </c>
      <c r="B7" s="35" t="s">
        <v>32</v>
      </c>
      <c r="C7" s="14"/>
      <c r="D7" s="14">
        <f aca="true" t="shared" si="0" ref="D7:D38">I7+L7+Q7+V7</f>
        <v>85</v>
      </c>
      <c r="E7" s="14">
        <f>J7+M7+R7+W7</f>
        <v>122</v>
      </c>
      <c r="F7" s="33">
        <f>D7+E7</f>
        <v>207</v>
      </c>
      <c r="G7" s="33">
        <f>O7+T7+Y7</f>
        <v>-2.2</v>
      </c>
      <c r="H7" s="40">
        <f>F7+G7</f>
        <v>204.8</v>
      </c>
      <c r="I7" s="40"/>
      <c r="J7" s="40"/>
      <c r="K7" s="40">
        <f>I7+J7</f>
        <v>0</v>
      </c>
      <c r="L7" s="40">
        <v>85</v>
      </c>
      <c r="M7" s="40">
        <v>122</v>
      </c>
      <c r="N7" s="40">
        <f>L7+M7</f>
        <v>207</v>
      </c>
      <c r="O7" s="40">
        <v>-2.2</v>
      </c>
      <c r="P7" s="40">
        <f>N7+O7</f>
        <v>204.8</v>
      </c>
      <c r="Q7" s="40"/>
      <c r="R7" s="40"/>
      <c r="S7" s="40">
        <f>Q7+R7</f>
        <v>0</v>
      </c>
      <c r="T7" s="40"/>
      <c r="U7" s="40">
        <f>S7+T7</f>
        <v>0</v>
      </c>
      <c r="V7" s="40"/>
      <c r="W7" s="40"/>
      <c r="X7" s="40">
        <f>V7+W7</f>
        <v>0</v>
      </c>
      <c r="Y7" s="40"/>
      <c r="Z7" s="40">
        <f>X7+Y7</f>
        <v>0</v>
      </c>
      <c r="AA7" s="41">
        <f aca="true" t="shared" si="1" ref="AA7:AA38">AD7+AE7+AH7+AK7</f>
        <v>122</v>
      </c>
      <c r="AB7" s="41">
        <f>AF7+AI7+AL7</f>
        <v>5</v>
      </c>
      <c r="AC7" s="41">
        <f>AA7+AB7</f>
        <v>127</v>
      </c>
      <c r="AD7" s="41"/>
      <c r="AE7" s="41">
        <v>122</v>
      </c>
      <c r="AF7" s="41">
        <v>5</v>
      </c>
      <c r="AG7" s="41">
        <f>AE7+AF7</f>
        <v>127</v>
      </c>
      <c r="AH7" s="41"/>
      <c r="AI7" s="41"/>
      <c r="AJ7" s="41">
        <f>AH7+AI7</f>
        <v>0</v>
      </c>
      <c r="AK7" s="41"/>
      <c r="AL7" s="42"/>
      <c r="AM7" s="41">
        <f>AK7+AL7</f>
        <v>0</v>
      </c>
      <c r="AN7" s="42">
        <v>204.8</v>
      </c>
      <c r="AO7" s="39">
        <v>195.3</v>
      </c>
      <c r="AP7" s="39">
        <f>IF(AO7=0,0,AO7/AN7*100)</f>
        <v>95.361328125</v>
      </c>
      <c r="AQ7" s="39">
        <f>IF(AO7=0,0,AO7/H7*100)</f>
        <v>95.361328125</v>
      </c>
    </row>
    <row r="8" spans="1:43" ht="19.5" customHeight="1">
      <c r="A8" s="16">
        <f>A7+1</f>
        <v>2</v>
      </c>
      <c r="B8" s="17" t="s">
        <v>8</v>
      </c>
      <c r="C8" s="18"/>
      <c r="D8" s="18">
        <f t="shared" si="0"/>
        <v>108</v>
      </c>
      <c r="E8" s="14">
        <f aca="true" t="shared" si="2" ref="E8:E38">J8+M8+R8+W8</f>
        <v>200.2</v>
      </c>
      <c r="F8" s="33">
        <f aca="true" t="shared" si="3" ref="F8:F38">D8+E8</f>
        <v>308.2</v>
      </c>
      <c r="G8" s="33">
        <f aca="true" t="shared" si="4" ref="G8:G38">O8+T8+Y8</f>
        <v>20</v>
      </c>
      <c r="H8" s="40">
        <f aca="true" t="shared" si="5" ref="H8:H38">F8+G8</f>
        <v>328.2</v>
      </c>
      <c r="I8" s="43"/>
      <c r="J8" s="43"/>
      <c r="K8" s="40">
        <f aca="true" t="shared" si="6" ref="K8:K38">I8+J8</f>
        <v>0</v>
      </c>
      <c r="L8" s="43">
        <v>108</v>
      </c>
      <c r="M8" s="43">
        <v>200.2</v>
      </c>
      <c r="N8" s="40">
        <f aca="true" t="shared" si="7" ref="N8:N38">L8+M8</f>
        <v>308.2</v>
      </c>
      <c r="O8" s="40">
        <v>20</v>
      </c>
      <c r="P8" s="40">
        <f aca="true" t="shared" si="8" ref="P8:P38">N8+O8</f>
        <v>328.2</v>
      </c>
      <c r="Q8" s="43"/>
      <c r="R8" s="43"/>
      <c r="S8" s="40">
        <f aca="true" t="shared" si="9" ref="S8:S38">Q8+R8</f>
        <v>0</v>
      </c>
      <c r="T8" s="40"/>
      <c r="U8" s="40">
        <f aca="true" t="shared" si="10" ref="U8:U38">S8+T8</f>
        <v>0</v>
      </c>
      <c r="V8" s="43"/>
      <c r="W8" s="43"/>
      <c r="X8" s="40">
        <f aca="true" t="shared" si="11" ref="X8:X38">V8+W8</f>
        <v>0</v>
      </c>
      <c r="Y8" s="40"/>
      <c r="Z8" s="40">
        <f aca="true" t="shared" si="12" ref="Z8:Z38">X8+Y8</f>
        <v>0</v>
      </c>
      <c r="AA8" s="42">
        <f t="shared" si="1"/>
        <v>200.2</v>
      </c>
      <c r="AB8" s="41">
        <f aca="true" t="shared" si="13" ref="AB8:AB38">AF8+AI8+AL8</f>
        <v>26</v>
      </c>
      <c r="AC8" s="41">
        <f aca="true" t="shared" si="14" ref="AC8:AC38">AA8+AB8</f>
        <v>226.2</v>
      </c>
      <c r="AD8" s="42"/>
      <c r="AE8" s="42">
        <v>200.2</v>
      </c>
      <c r="AF8" s="42">
        <v>26</v>
      </c>
      <c r="AG8" s="41">
        <f aca="true" t="shared" si="15" ref="AG8:AG38">AE8+AF8</f>
        <v>226.2</v>
      </c>
      <c r="AH8" s="42"/>
      <c r="AI8" s="42"/>
      <c r="AJ8" s="41">
        <f aca="true" t="shared" si="16" ref="AJ8:AJ38">AH8+AI8</f>
        <v>0</v>
      </c>
      <c r="AK8" s="42"/>
      <c r="AL8" s="42"/>
      <c r="AM8" s="41">
        <f aca="true" t="shared" si="17" ref="AM8:AM38">AK8+AL8</f>
        <v>0</v>
      </c>
      <c r="AN8" s="42">
        <v>328.2</v>
      </c>
      <c r="AO8" s="39">
        <v>295.4</v>
      </c>
      <c r="AP8" s="39">
        <f aca="true" t="shared" si="18" ref="AP8:AP38">IF(AO8=0,0,AO8/AN8*100)</f>
        <v>90.00609384521633</v>
      </c>
      <c r="AQ8" s="39">
        <f aca="true" t="shared" si="19" ref="AQ8:AQ39">IF(AO8=0,0,AO8/H8*100)</f>
        <v>90.00609384521633</v>
      </c>
    </row>
    <row r="9" spans="1:43" ht="19.5" customHeight="1">
      <c r="A9" s="16">
        <f>A8+1</f>
        <v>3</v>
      </c>
      <c r="B9" s="31" t="s">
        <v>48</v>
      </c>
      <c r="C9" s="18"/>
      <c r="D9" s="18">
        <f t="shared" si="0"/>
        <v>53</v>
      </c>
      <c r="E9" s="14">
        <f t="shared" si="2"/>
        <v>73.2</v>
      </c>
      <c r="F9" s="33">
        <f t="shared" si="3"/>
        <v>126.2</v>
      </c>
      <c r="G9" s="33">
        <f t="shared" si="4"/>
        <v>-1.8</v>
      </c>
      <c r="H9" s="40">
        <f t="shared" si="5"/>
        <v>124.4</v>
      </c>
      <c r="I9" s="43"/>
      <c r="J9" s="43"/>
      <c r="K9" s="40">
        <f t="shared" si="6"/>
        <v>0</v>
      </c>
      <c r="L9" s="43">
        <v>53</v>
      </c>
      <c r="M9" s="43">
        <v>73.2</v>
      </c>
      <c r="N9" s="40">
        <f t="shared" si="7"/>
        <v>126.2</v>
      </c>
      <c r="O9" s="40">
        <v>-1.8</v>
      </c>
      <c r="P9" s="40">
        <f t="shared" si="8"/>
        <v>124.4</v>
      </c>
      <c r="Q9" s="43"/>
      <c r="R9" s="43"/>
      <c r="S9" s="40">
        <f t="shared" si="9"/>
        <v>0</v>
      </c>
      <c r="T9" s="40"/>
      <c r="U9" s="40">
        <f t="shared" si="10"/>
        <v>0</v>
      </c>
      <c r="V9" s="43"/>
      <c r="W9" s="43"/>
      <c r="X9" s="40">
        <f t="shared" si="11"/>
        <v>0</v>
      </c>
      <c r="Y9" s="40"/>
      <c r="Z9" s="40">
        <f t="shared" si="12"/>
        <v>0</v>
      </c>
      <c r="AA9" s="42">
        <f t="shared" si="1"/>
        <v>73.2</v>
      </c>
      <c r="AB9" s="41">
        <f t="shared" si="13"/>
        <v>3</v>
      </c>
      <c r="AC9" s="41">
        <f t="shared" si="14"/>
        <v>76.2</v>
      </c>
      <c r="AD9" s="42"/>
      <c r="AE9" s="42">
        <v>73.2</v>
      </c>
      <c r="AF9" s="42">
        <v>3</v>
      </c>
      <c r="AG9" s="41">
        <f t="shared" si="15"/>
        <v>76.2</v>
      </c>
      <c r="AH9" s="42"/>
      <c r="AI9" s="42"/>
      <c r="AJ9" s="41">
        <f t="shared" si="16"/>
        <v>0</v>
      </c>
      <c r="AK9" s="42"/>
      <c r="AL9" s="42"/>
      <c r="AM9" s="41">
        <f t="shared" si="17"/>
        <v>0</v>
      </c>
      <c r="AN9" s="42">
        <v>124.4</v>
      </c>
      <c r="AO9" s="39">
        <v>109.7</v>
      </c>
      <c r="AP9" s="39">
        <f t="shared" si="18"/>
        <v>88.18327974276528</v>
      </c>
      <c r="AQ9" s="39">
        <f t="shared" si="19"/>
        <v>88.18327974276528</v>
      </c>
    </row>
    <row r="10" spans="1:43" ht="20.25" customHeight="1">
      <c r="A10" s="16">
        <f>A9+1</f>
        <v>4</v>
      </c>
      <c r="B10" s="32" t="s">
        <v>49</v>
      </c>
      <c r="C10" s="18"/>
      <c r="D10" s="18">
        <f t="shared" si="0"/>
        <v>112</v>
      </c>
      <c r="E10" s="14">
        <f t="shared" si="2"/>
        <v>122</v>
      </c>
      <c r="F10" s="33">
        <f t="shared" si="3"/>
        <v>234</v>
      </c>
      <c r="G10" s="33">
        <f t="shared" si="4"/>
        <v>-2.5</v>
      </c>
      <c r="H10" s="40">
        <f t="shared" si="5"/>
        <v>231.5</v>
      </c>
      <c r="I10" s="43"/>
      <c r="J10" s="43"/>
      <c r="K10" s="40">
        <f t="shared" si="6"/>
        <v>0</v>
      </c>
      <c r="L10" s="43">
        <v>112</v>
      </c>
      <c r="M10" s="43">
        <v>122</v>
      </c>
      <c r="N10" s="40">
        <f t="shared" si="7"/>
        <v>234</v>
      </c>
      <c r="O10" s="40">
        <v>-2.5</v>
      </c>
      <c r="P10" s="40">
        <f t="shared" si="8"/>
        <v>231.5</v>
      </c>
      <c r="Q10" s="43"/>
      <c r="R10" s="43"/>
      <c r="S10" s="40">
        <f t="shared" si="9"/>
        <v>0</v>
      </c>
      <c r="T10" s="40"/>
      <c r="U10" s="40">
        <f t="shared" si="10"/>
        <v>0</v>
      </c>
      <c r="V10" s="43"/>
      <c r="W10" s="43"/>
      <c r="X10" s="40">
        <f t="shared" si="11"/>
        <v>0</v>
      </c>
      <c r="Y10" s="40"/>
      <c r="Z10" s="40">
        <f t="shared" si="12"/>
        <v>0</v>
      </c>
      <c r="AA10" s="42">
        <f t="shared" si="1"/>
        <v>122</v>
      </c>
      <c r="AB10" s="41">
        <f t="shared" si="13"/>
        <v>5</v>
      </c>
      <c r="AC10" s="41">
        <f t="shared" si="14"/>
        <v>127</v>
      </c>
      <c r="AD10" s="42"/>
      <c r="AE10" s="42">
        <v>122</v>
      </c>
      <c r="AF10" s="42">
        <v>5</v>
      </c>
      <c r="AG10" s="41">
        <f t="shared" si="15"/>
        <v>127</v>
      </c>
      <c r="AH10" s="42"/>
      <c r="AI10" s="42"/>
      <c r="AJ10" s="41">
        <f t="shared" si="16"/>
        <v>0</v>
      </c>
      <c r="AK10" s="42"/>
      <c r="AL10" s="42"/>
      <c r="AM10" s="41">
        <f t="shared" si="17"/>
        <v>0</v>
      </c>
      <c r="AN10" s="42">
        <v>231.5</v>
      </c>
      <c r="AO10" s="39">
        <v>217</v>
      </c>
      <c r="AP10" s="39">
        <f t="shared" si="18"/>
        <v>93.73650107991361</v>
      </c>
      <c r="AQ10" s="39">
        <f t="shared" si="19"/>
        <v>93.73650107991361</v>
      </c>
    </row>
    <row r="11" spans="1:43" ht="19.5" customHeight="1">
      <c r="A11" s="16">
        <f>A10+1</f>
        <v>5</v>
      </c>
      <c r="B11" s="32" t="s">
        <v>33</v>
      </c>
      <c r="C11" s="18"/>
      <c r="D11" s="18">
        <f t="shared" si="0"/>
        <v>65</v>
      </c>
      <c r="E11" s="14">
        <f t="shared" si="2"/>
        <v>91.5</v>
      </c>
      <c r="F11" s="33">
        <f t="shared" si="3"/>
        <v>156.5</v>
      </c>
      <c r="G11" s="33">
        <f t="shared" si="4"/>
        <v>-1.2</v>
      </c>
      <c r="H11" s="40">
        <f t="shared" si="5"/>
        <v>155.3</v>
      </c>
      <c r="I11" s="43"/>
      <c r="J11" s="43"/>
      <c r="K11" s="40">
        <f t="shared" si="6"/>
        <v>0</v>
      </c>
      <c r="L11" s="43">
        <v>65</v>
      </c>
      <c r="M11" s="43">
        <v>91.5</v>
      </c>
      <c r="N11" s="40">
        <f t="shared" si="7"/>
        <v>156.5</v>
      </c>
      <c r="O11" s="40">
        <v>-1.2</v>
      </c>
      <c r="P11" s="40">
        <f t="shared" si="8"/>
        <v>155.3</v>
      </c>
      <c r="Q11" s="43"/>
      <c r="R11" s="43"/>
      <c r="S11" s="40">
        <f t="shared" si="9"/>
        <v>0</v>
      </c>
      <c r="T11" s="40"/>
      <c r="U11" s="40">
        <f t="shared" si="10"/>
        <v>0</v>
      </c>
      <c r="V11" s="43"/>
      <c r="W11" s="43"/>
      <c r="X11" s="40">
        <f t="shared" si="11"/>
        <v>0</v>
      </c>
      <c r="Y11" s="40"/>
      <c r="Z11" s="40">
        <f t="shared" si="12"/>
        <v>0</v>
      </c>
      <c r="AA11" s="42">
        <f t="shared" si="1"/>
        <v>91.5</v>
      </c>
      <c r="AB11" s="41">
        <f t="shared" si="13"/>
        <v>3.8</v>
      </c>
      <c r="AC11" s="41">
        <f t="shared" si="14"/>
        <v>95.3</v>
      </c>
      <c r="AD11" s="42"/>
      <c r="AE11" s="42">
        <v>91.5</v>
      </c>
      <c r="AF11" s="42">
        <v>3.8</v>
      </c>
      <c r="AG11" s="41">
        <f t="shared" si="15"/>
        <v>95.3</v>
      </c>
      <c r="AH11" s="42"/>
      <c r="AI11" s="42"/>
      <c r="AJ11" s="41">
        <f t="shared" si="16"/>
        <v>0</v>
      </c>
      <c r="AK11" s="42"/>
      <c r="AL11" s="42"/>
      <c r="AM11" s="41">
        <f t="shared" si="17"/>
        <v>0</v>
      </c>
      <c r="AN11" s="42">
        <v>155.3</v>
      </c>
      <c r="AO11" s="39">
        <v>124.2</v>
      </c>
      <c r="AP11" s="39">
        <f t="shared" si="18"/>
        <v>79.97424339987121</v>
      </c>
      <c r="AQ11" s="39">
        <f t="shared" si="19"/>
        <v>79.97424339987121</v>
      </c>
    </row>
    <row r="12" spans="1:43" ht="19.5" customHeight="1">
      <c r="A12" s="16">
        <v>6</v>
      </c>
      <c r="B12" s="31" t="s">
        <v>34</v>
      </c>
      <c r="C12" s="18"/>
      <c r="D12" s="18">
        <f t="shared" si="0"/>
        <v>87</v>
      </c>
      <c r="E12" s="14">
        <f t="shared" si="2"/>
        <v>122</v>
      </c>
      <c r="F12" s="33">
        <f t="shared" si="3"/>
        <v>209</v>
      </c>
      <c r="G12" s="33">
        <f t="shared" si="4"/>
        <v>-2</v>
      </c>
      <c r="H12" s="40">
        <f t="shared" si="5"/>
        <v>207</v>
      </c>
      <c r="I12" s="43"/>
      <c r="J12" s="43"/>
      <c r="K12" s="40">
        <f t="shared" si="6"/>
        <v>0</v>
      </c>
      <c r="L12" s="43">
        <v>87</v>
      </c>
      <c r="M12" s="43">
        <v>122</v>
      </c>
      <c r="N12" s="40">
        <f t="shared" si="7"/>
        <v>209</v>
      </c>
      <c r="O12" s="40">
        <v>-2</v>
      </c>
      <c r="P12" s="40">
        <f t="shared" si="8"/>
        <v>207</v>
      </c>
      <c r="Q12" s="43"/>
      <c r="R12" s="43"/>
      <c r="S12" s="40">
        <f t="shared" si="9"/>
        <v>0</v>
      </c>
      <c r="T12" s="40"/>
      <c r="U12" s="40">
        <f t="shared" si="10"/>
        <v>0</v>
      </c>
      <c r="V12" s="43"/>
      <c r="W12" s="43"/>
      <c r="X12" s="40">
        <f t="shared" si="11"/>
        <v>0</v>
      </c>
      <c r="Y12" s="40"/>
      <c r="Z12" s="40">
        <f t="shared" si="12"/>
        <v>0</v>
      </c>
      <c r="AA12" s="42">
        <f t="shared" si="1"/>
        <v>122</v>
      </c>
      <c r="AB12" s="41">
        <f t="shared" si="13"/>
        <v>5</v>
      </c>
      <c r="AC12" s="41">
        <f t="shared" si="14"/>
        <v>127</v>
      </c>
      <c r="AD12" s="42"/>
      <c r="AE12" s="42">
        <v>122</v>
      </c>
      <c r="AF12" s="42">
        <v>5</v>
      </c>
      <c r="AG12" s="41">
        <f t="shared" si="15"/>
        <v>127</v>
      </c>
      <c r="AH12" s="42"/>
      <c r="AI12" s="42"/>
      <c r="AJ12" s="41">
        <f t="shared" si="16"/>
        <v>0</v>
      </c>
      <c r="AK12" s="42"/>
      <c r="AL12" s="42"/>
      <c r="AM12" s="41">
        <f t="shared" si="17"/>
        <v>0</v>
      </c>
      <c r="AN12" s="42">
        <v>207</v>
      </c>
      <c r="AO12" s="39">
        <v>191.2</v>
      </c>
      <c r="AP12" s="39">
        <f t="shared" si="18"/>
        <v>92.3671497584541</v>
      </c>
      <c r="AQ12" s="39">
        <f t="shared" si="19"/>
        <v>92.3671497584541</v>
      </c>
    </row>
    <row r="13" spans="1:43" ht="19.5" customHeight="1">
      <c r="A13" s="16">
        <f aca="true" t="shared" si="20" ref="A13:A21">A12+1</f>
        <v>7</v>
      </c>
      <c r="B13" s="31" t="s">
        <v>35</v>
      </c>
      <c r="C13" s="18"/>
      <c r="D13" s="18">
        <f t="shared" si="0"/>
        <v>78</v>
      </c>
      <c r="E13" s="14">
        <f t="shared" si="2"/>
        <v>110</v>
      </c>
      <c r="F13" s="33">
        <f t="shared" si="3"/>
        <v>188</v>
      </c>
      <c r="G13" s="33">
        <f t="shared" si="4"/>
        <v>45.1</v>
      </c>
      <c r="H13" s="40">
        <f t="shared" si="5"/>
        <v>233.1</v>
      </c>
      <c r="I13" s="43"/>
      <c r="J13" s="43"/>
      <c r="K13" s="40">
        <f t="shared" si="6"/>
        <v>0</v>
      </c>
      <c r="L13" s="43">
        <v>78</v>
      </c>
      <c r="M13" s="43">
        <v>110</v>
      </c>
      <c r="N13" s="40">
        <f t="shared" si="7"/>
        <v>188</v>
      </c>
      <c r="O13" s="40">
        <v>45.1</v>
      </c>
      <c r="P13" s="40">
        <f t="shared" si="8"/>
        <v>233.1</v>
      </c>
      <c r="Q13" s="43"/>
      <c r="R13" s="43"/>
      <c r="S13" s="40">
        <f t="shared" si="9"/>
        <v>0</v>
      </c>
      <c r="T13" s="40"/>
      <c r="U13" s="40">
        <f t="shared" si="10"/>
        <v>0</v>
      </c>
      <c r="V13" s="43"/>
      <c r="W13" s="43"/>
      <c r="X13" s="40">
        <f t="shared" si="11"/>
        <v>0</v>
      </c>
      <c r="Y13" s="40"/>
      <c r="Z13" s="40">
        <f t="shared" si="12"/>
        <v>0</v>
      </c>
      <c r="AA13" s="42">
        <f t="shared" si="1"/>
        <v>110</v>
      </c>
      <c r="AB13" s="41">
        <f t="shared" si="13"/>
        <v>51.3</v>
      </c>
      <c r="AC13" s="41">
        <f t="shared" si="14"/>
        <v>161.3</v>
      </c>
      <c r="AD13" s="42"/>
      <c r="AE13" s="42">
        <v>110</v>
      </c>
      <c r="AF13" s="42">
        <v>51.3</v>
      </c>
      <c r="AG13" s="41">
        <f t="shared" si="15"/>
        <v>161.3</v>
      </c>
      <c r="AH13" s="42"/>
      <c r="AI13" s="42"/>
      <c r="AJ13" s="41">
        <f t="shared" si="16"/>
        <v>0</v>
      </c>
      <c r="AK13" s="42"/>
      <c r="AL13" s="42"/>
      <c r="AM13" s="41">
        <f t="shared" si="17"/>
        <v>0</v>
      </c>
      <c r="AN13" s="42">
        <v>233.1</v>
      </c>
      <c r="AO13" s="39">
        <v>204.8</v>
      </c>
      <c r="AP13" s="39">
        <f t="shared" si="18"/>
        <v>87.85928785928787</v>
      </c>
      <c r="AQ13" s="39">
        <f t="shared" si="19"/>
        <v>87.85928785928787</v>
      </c>
    </row>
    <row r="14" spans="1:43" ht="19.5" customHeight="1">
      <c r="A14" s="16">
        <f t="shared" si="20"/>
        <v>8</v>
      </c>
      <c r="B14" s="32" t="s">
        <v>36</v>
      </c>
      <c r="C14" s="18"/>
      <c r="D14" s="18">
        <f t="shared" si="0"/>
        <v>53</v>
      </c>
      <c r="E14" s="14">
        <f t="shared" si="2"/>
        <v>73.2</v>
      </c>
      <c r="F14" s="33">
        <f t="shared" si="3"/>
        <v>126.2</v>
      </c>
      <c r="G14" s="33">
        <f t="shared" si="4"/>
        <v>0</v>
      </c>
      <c r="H14" s="40">
        <f t="shared" si="5"/>
        <v>126.2</v>
      </c>
      <c r="I14" s="43"/>
      <c r="J14" s="43"/>
      <c r="K14" s="40">
        <f t="shared" si="6"/>
        <v>0</v>
      </c>
      <c r="L14" s="43">
        <v>53</v>
      </c>
      <c r="M14" s="43">
        <v>73.2</v>
      </c>
      <c r="N14" s="40">
        <f t="shared" si="7"/>
        <v>126.2</v>
      </c>
      <c r="O14" s="40"/>
      <c r="P14" s="40">
        <f t="shared" si="8"/>
        <v>126.2</v>
      </c>
      <c r="Q14" s="43"/>
      <c r="R14" s="43"/>
      <c r="S14" s="40">
        <f t="shared" si="9"/>
        <v>0</v>
      </c>
      <c r="T14" s="40"/>
      <c r="U14" s="40">
        <f t="shared" si="10"/>
        <v>0</v>
      </c>
      <c r="V14" s="43"/>
      <c r="W14" s="43"/>
      <c r="X14" s="40">
        <f t="shared" si="11"/>
        <v>0</v>
      </c>
      <c r="Y14" s="40"/>
      <c r="Z14" s="40">
        <f t="shared" si="12"/>
        <v>0</v>
      </c>
      <c r="AA14" s="42">
        <f t="shared" si="1"/>
        <v>73.2</v>
      </c>
      <c r="AB14" s="41">
        <f t="shared" si="13"/>
        <v>3</v>
      </c>
      <c r="AC14" s="41">
        <f t="shared" si="14"/>
        <v>76.2</v>
      </c>
      <c r="AD14" s="42"/>
      <c r="AE14" s="42">
        <v>73.2</v>
      </c>
      <c r="AF14" s="42">
        <v>3</v>
      </c>
      <c r="AG14" s="41">
        <f t="shared" si="15"/>
        <v>76.2</v>
      </c>
      <c r="AH14" s="42"/>
      <c r="AI14" s="42"/>
      <c r="AJ14" s="41">
        <f t="shared" si="16"/>
        <v>0</v>
      </c>
      <c r="AK14" s="42"/>
      <c r="AL14" s="42"/>
      <c r="AM14" s="41">
        <f t="shared" si="17"/>
        <v>0</v>
      </c>
      <c r="AN14" s="42">
        <v>126.2</v>
      </c>
      <c r="AO14" s="39">
        <v>84.3</v>
      </c>
      <c r="AP14" s="39">
        <f t="shared" si="18"/>
        <v>66.7987321711569</v>
      </c>
      <c r="AQ14" s="39">
        <f t="shared" si="19"/>
        <v>66.7987321711569</v>
      </c>
    </row>
    <row r="15" spans="1:43" ht="19.5" customHeight="1">
      <c r="A15" s="16">
        <f t="shared" si="20"/>
        <v>9</v>
      </c>
      <c r="B15" s="31" t="s">
        <v>37</v>
      </c>
      <c r="C15" s="18"/>
      <c r="D15" s="18">
        <f t="shared" si="0"/>
        <v>46</v>
      </c>
      <c r="E15" s="14">
        <f t="shared" si="2"/>
        <v>76</v>
      </c>
      <c r="F15" s="33">
        <f t="shared" si="3"/>
        <v>122</v>
      </c>
      <c r="G15" s="33">
        <f t="shared" si="4"/>
        <v>-1.7</v>
      </c>
      <c r="H15" s="40">
        <f t="shared" si="5"/>
        <v>120.3</v>
      </c>
      <c r="I15" s="43"/>
      <c r="J15" s="43"/>
      <c r="K15" s="40">
        <f t="shared" si="6"/>
        <v>0</v>
      </c>
      <c r="L15" s="43">
        <v>46</v>
      </c>
      <c r="M15" s="43">
        <v>76</v>
      </c>
      <c r="N15" s="40">
        <f t="shared" si="7"/>
        <v>122</v>
      </c>
      <c r="O15" s="40">
        <v>-1.7</v>
      </c>
      <c r="P15" s="40">
        <f t="shared" si="8"/>
        <v>120.3</v>
      </c>
      <c r="Q15" s="43"/>
      <c r="R15" s="43"/>
      <c r="S15" s="40">
        <f t="shared" si="9"/>
        <v>0</v>
      </c>
      <c r="T15" s="40"/>
      <c r="U15" s="40">
        <f t="shared" si="10"/>
        <v>0</v>
      </c>
      <c r="V15" s="43"/>
      <c r="W15" s="43"/>
      <c r="X15" s="40">
        <f t="shared" si="11"/>
        <v>0</v>
      </c>
      <c r="Y15" s="40"/>
      <c r="Z15" s="40">
        <f t="shared" si="12"/>
        <v>0</v>
      </c>
      <c r="AA15" s="42">
        <f t="shared" si="1"/>
        <v>76</v>
      </c>
      <c r="AB15" s="41">
        <f t="shared" si="13"/>
        <v>2.5</v>
      </c>
      <c r="AC15" s="41">
        <f t="shared" si="14"/>
        <v>78.5</v>
      </c>
      <c r="AD15" s="42"/>
      <c r="AE15" s="42">
        <v>76</v>
      </c>
      <c r="AF15" s="42">
        <v>2.5</v>
      </c>
      <c r="AG15" s="41">
        <f t="shared" si="15"/>
        <v>78.5</v>
      </c>
      <c r="AH15" s="42"/>
      <c r="AI15" s="42"/>
      <c r="AJ15" s="41">
        <f t="shared" si="16"/>
        <v>0</v>
      </c>
      <c r="AK15" s="42"/>
      <c r="AL15" s="42"/>
      <c r="AM15" s="41">
        <f t="shared" si="17"/>
        <v>0</v>
      </c>
      <c r="AN15" s="42">
        <v>120.3</v>
      </c>
      <c r="AO15" s="39">
        <v>93.5</v>
      </c>
      <c r="AP15" s="39">
        <f t="shared" si="18"/>
        <v>77.72236076475478</v>
      </c>
      <c r="AQ15" s="39">
        <f t="shared" si="19"/>
        <v>77.72236076475478</v>
      </c>
    </row>
    <row r="16" spans="1:43" ht="19.5" customHeight="1">
      <c r="A16" s="16">
        <f t="shared" si="20"/>
        <v>10</v>
      </c>
      <c r="B16" s="31" t="s">
        <v>38</v>
      </c>
      <c r="C16" s="18"/>
      <c r="D16" s="18">
        <f t="shared" si="0"/>
        <v>115</v>
      </c>
      <c r="E16" s="14">
        <f t="shared" si="2"/>
        <v>191.7</v>
      </c>
      <c r="F16" s="33">
        <f t="shared" si="3"/>
        <v>306.7</v>
      </c>
      <c r="G16" s="33">
        <f t="shared" si="4"/>
        <v>-1.9</v>
      </c>
      <c r="H16" s="40">
        <f t="shared" si="5"/>
        <v>304.8</v>
      </c>
      <c r="I16" s="43"/>
      <c r="J16" s="43"/>
      <c r="K16" s="40">
        <f t="shared" si="6"/>
        <v>0</v>
      </c>
      <c r="L16" s="43">
        <v>115</v>
      </c>
      <c r="M16" s="43">
        <v>191.7</v>
      </c>
      <c r="N16" s="40">
        <f t="shared" si="7"/>
        <v>306.7</v>
      </c>
      <c r="O16" s="40">
        <v>-1.9</v>
      </c>
      <c r="P16" s="40">
        <f t="shared" si="8"/>
        <v>304.8</v>
      </c>
      <c r="Q16" s="43"/>
      <c r="R16" s="43"/>
      <c r="S16" s="40">
        <f t="shared" si="9"/>
        <v>0</v>
      </c>
      <c r="T16" s="40"/>
      <c r="U16" s="40">
        <f t="shared" si="10"/>
        <v>0</v>
      </c>
      <c r="V16" s="43"/>
      <c r="W16" s="43"/>
      <c r="X16" s="40">
        <f t="shared" si="11"/>
        <v>0</v>
      </c>
      <c r="Y16" s="40"/>
      <c r="Z16" s="40">
        <f t="shared" si="12"/>
        <v>0</v>
      </c>
      <c r="AA16" s="42">
        <f t="shared" si="1"/>
        <v>191.7</v>
      </c>
      <c r="AB16" s="41">
        <f t="shared" si="13"/>
        <v>6.8</v>
      </c>
      <c r="AC16" s="41">
        <f t="shared" si="14"/>
        <v>198.5</v>
      </c>
      <c r="AD16" s="42"/>
      <c r="AE16" s="42">
        <v>191.7</v>
      </c>
      <c r="AF16" s="42">
        <v>6.8</v>
      </c>
      <c r="AG16" s="41">
        <f t="shared" si="15"/>
        <v>198.5</v>
      </c>
      <c r="AH16" s="42"/>
      <c r="AI16" s="42"/>
      <c r="AJ16" s="41">
        <f t="shared" si="16"/>
        <v>0</v>
      </c>
      <c r="AK16" s="42"/>
      <c r="AL16" s="42"/>
      <c r="AM16" s="41">
        <f t="shared" si="17"/>
        <v>0</v>
      </c>
      <c r="AN16" s="42">
        <v>304.8</v>
      </c>
      <c r="AO16" s="39">
        <v>155.2</v>
      </c>
      <c r="AP16" s="39">
        <f t="shared" si="18"/>
        <v>50.918635170603665</v>
      </c>
      <c r="AQ16" s="39">
        <f t="shared" si="19"/>
        <v>50.918635170603665</v>
      </c>
    </row>
    <row r="17" spans="1:43" ht="19.5" customHeight="1">
      <c r="A17" s="16">
        <f t="shared" si="20"/>
        <v>11</v>
      </c>
      <c r="B17" s="31" t="s">
        <v>39</v>
      </c>
      <c r="C17" s="18"/>
      <c r="D17" s="18">
        <f t="shared" si="0"/>
        <v>65</v>
      </c>
      <c r="E17" s="14">
        <f t="shared" si="2"/>
        <v>117.8</v>
      </c>
      <c r="F17" s="33">
        <f t="shared" si="3"/>
        <v>182.8</v>
      </c>
      <c r="G17" s="33">
        <f t="shared" si="4"/>
        <v>-2.3</v>
      </c>
      <c r="H17" s="40">
        <f t="shared" si="5"/>
        <v>180.5</v>
      </c>
      <c r="I17" s="43"/>
      <c r="J17" s="43"/>
      <c r="K17" s="40">
        <f t="shared" si="6"/>
        <v>0</v>
      </c>
      <c r="L17" s="43">
        <v>65</v>
      </c>
      <c r="M17" s="43">
        <v>117.8</v>
      </c>
      <c r="N17" s="40">
        <f t="shared" si="7"/>
        <v>182.8</v>
      </c>
      <c r="O17" s="40">
        <v>-2.3</v>
      </c>
      <c r="P17" s="40">
        <f t="shared" si="8"/>
        <v>180.5</v>
      </c>
      <c r="Q17" s="43"/>
      <c r="R17" s="43"/>
      <c r="S17" s="40">
        <f t="shared" si="9"/>
        <v>0</v>
      </c>
      <c r="T17" s="40"/>
      <c r="U17" s="40">
        <f t="shared" si="10"/>
        <v>0</v>
      </c>
      <c r="V17" s="43"/>
      <c r="W17" s="43"/>
      <c r="X17" s="40">
        <f t="shared" si="11"/>
        <v>0</v>
      </c>
      <c r="Y17" s="40"/>
      <c r="Z17" s="40">
        <f t="shared" si="12"/>
        <v>0</v>
      </c>
      <c r="AA17" s="42">
        <f t="shared" si="1"/>
        <v>117.8</v>
      </c>
      <c r="AB17" s="41">
        <f t="shared" si="13"/>
        <v>3.8</v>
      </c>
      <c r="AC17" s="41">
        <f t="shared" si="14"/>
        <v>121.6</v>
      </c>
      <c r="AD17" s="42"/>
      <c r="AE17" s="42">
        <v>117.8</v>
      </c>
      <c r="AF17" s="42">
        <v>3.8</v>
      </c>
      <c r="AG17" s="41">
        <f t="shared" si="15"/>
        <v>121.6</v>
      </c>
      <c r="AH17" s="42"/>
      <c r="AI17" s="42"/>
      <c r="AJ17" s="41">
        <f t="shared" si="16"/>
        <v>0</v>
      </c>
      <c r="AK17" s="42"/>
      <c r="AL17" s="42"/>
      <c r="AM17" s="41">
        <f t="shared" si="17"/>
        <v>0</v>
      </c>
      <c r="AN17" s="42">
        <v>180.5</v>
      </c>
      <c r="AO17" s="39">
        <v>160.2</v>
      </c>
      <c r="AP17" s="39">
        <f t="shared" si="18"/>
        <v>88.7534626038781</v>
      </c>
      <c r="AQ17" s="39">
        <f t="shared" si="19"/>
        <v>88.7534626038781</v>
      </c>
    </row>
    <row r="18" spans="1:43" ht="19.5" customHeight="1">
      <c r="A18" s="16">
        <f t="shared" si="20"/>
        <v>12</v>
      </c>
      <c r="B18" s="31" t="s">
        <v>40</v>
      </c>
      <c r="C18" s="18"/>
      <c r="D18" s="18">
        <f t="shared" si="0"/>
        <v>79</v>
      </c>
      <c r="E18" s="14">
        <f t="shared" si="2"/>
        <v>138.6</v>
      </c>
      <c r="F18" s="33">
        <f t="shared" si="3"/>
        <v>217.6</v>
      </c>
      <c r="G18" s="33">
        <f t="shared" si="4"/>
        <v>-1.6</v>
      </c>
      <c r="H18" s="40">
        <f t="shared" si="5"/>
        <v>216</v>
      </c>
      <c r="I18" s="43"/>
      <c r="J18" s="43"/>
      <c r="K18" s="40">
        <f t="shared" si="6"/>
        <v>0</v>
      </c>
      <c r="L18" s="43">
        <v>79</v>
      </c>
      <c r="M18" s="43">
        <v>138.6</v>
      </c>
      <c r="N18" s="40">
        <f t="shared" si="7"/>
        <v>217.6</v>
      </c>
      <c r="O18" s="40">
        <v>-1.6</v>
      </c>
      <c r="P18" s="40">
        <f t="shared" si="8"/>
        <v>216</v>
      </c>
      <c r="Q18" s="43"/>
      <c r="R18" s="43"/>
      <c r="S18" s="40">
        <f t="shared" si="9"/>
        <v>0</v>
      </c>
      <c r="T18" s="40"/>
      <c r="U18" s="40">
        <f t="shared" si="10"/>
        <v>0</v>
      </c>
      <c r="V18" s="43"/>
      <c r="W18" s="43"/>
      <c r="X18" s="40">
        <f t="shared" si="11"/>
        <v>0</v>
      </c>
      <c r="Y18" s="40"/>
      <c r="Z18" s="40">
        <f t="shared" si="12"/>
        <v>0</v>
      </c>
      <c r="AA18" s="42">
        <f t="shared" si="1"/>
        <v>138.6</v>
      </c>
      <c r="AB18" s="41">
        <f t="shared" si="13"/>
        <v>4.5</v>
      </c>
      <c r="AC18" s="41">
        <f t="shared" si="14"/>
        <v>143.1</v>
      </c>
      <c r="AD18" s="42"/>
      <c r="AE18" s="42">
        <v>138.6</v>
      </c>
      <c r="AF18" s="42">
        <v>4.5</v>
      </c>
      <c r="AG18" s="41">
        <f t="shared" si="15"/>
        <v>143.1</v>
      </c>
      <c r="AH18" s="42"/>
      <c r="AI18" s="42"/>
      <c r="AJ18" s="41">
        <f t="shared" si="16"/>
        <v>0</v>
      </c>
      <c r="AK18" s="42"/>
      <c r="AL18" s="42"/>
      <c r="AM18" s="41">
        <f t="shared" si="17"/>
        <v>0</v>
      </c>
      <c r="AN18" s="42">
        <v>216</v>
      </c>
      <c r="AO18" s="39">
        <v>172.8</v>
      </c>
      <c r="AP18" s="39">
        <f t="shared" si="18"/>
        <v>80</v>
      </c>
      <c r="AQ18" s="39">
        <f t="shared" si="19"/>
        <v>80</v>
      </c>
    </row>
    <row r="19" spans="1:43" ht="19.5" customHeight="1">
      <c r="A19" s="16">
        <f t="shared" si="20"/>
        <v>13</v>
      </c>
      <c r="B19" s="31" t="s">
        <v>41</v>
      </c>
      <c r="C19" s="18"/>
      <c r="D19" s="18">
        <f t="shared" si="0"/>
        <v>131</v>
      </c>
      <c r="E19" s="14">
        <f t="shared" si="2"/>
        <v>182</v>
      </c>
      <c r="F19" s="33">
        <f t="shared" si="3"/>
        <v>313</v>
      </c>
      <c r="G19" s="33">
        <f t="shared" si="4"/>
        <v>1.6</v>
      </c>
      <c r="H19" s="40">
        <f t="shared" si="5"/>
        <v>314.6</v>
      </c>
      <c r="I19" s="43"/>
      <c r="J19" s="43"/>
      <c r="K19" s="40">
        <f t="shared" si="6"/>
        <v>0</v>
      </c>
      <c r="L19" s="43">
        <v>131</v>
      </c>
      <c r="M19" s="43">
        <v>182</v>
      </c>
      <c r="N19" s="40">
        <f t="shared" si="7"/>
        <v>313</v>
      </c>
      <c r="O19" s="40">
        <v>1.6</v>
      </c>
      <c r="P19" s="40">
        <f t="shared" si="8"/>
        <v>314.6</v>
      </c>
      <c r="Q19" s="43"/>
      <c r="R19" s="43"/>
      <c r="S19" s="40">
        <f t="shared" si="9"/>
        <v>0</v>
      </c>
      <c r="T19" s="40"/>
      <c r="U19" s="40">
        <f t="shared" si="10"/>
        <v>0</v>
      </c>
      <c r="V19" s="43"/>
      <c r="W19" s="43"/>
      <c r="X19" s="40">
        <f t="shared" si="11"/>
        <v>0</v>
      </c>
      <c r="Y19" s="40"/>
      <c r="Z19" s="40">
        <f t="shared" si="12"/>
        <v>0</v>
      </c>
      <c r="AA19" s="42">
        <f t="shared" si="1"/>
        <v>182</v>
      </c>
      <c r="AB19" s="41">
        <f t="shared" si="13"/>
        <v>6.6</v>
      </c>
      <c r="AC19" s="41">
        <f t="shared" si="14"/>
        <v>188.6</v>
      </c>
      <c r="AD19" s="42"/>
      <c r="AE19" s="42">
        <v>182</v>
      </c>
      <c r="AF19" s="42">
        <v>6.6</v>
      </c>
      <c r="AG19" s="41">
        <f t="shared" si="15"/>
        <v>188.6</v>
      </c>
      <c r="AH19" s="42"/>
      <c r="AI19" s="42"/>
      <c r="AJ19" s="41">
        <f t="shared" si="16"/>
        <v>0</v>
      </c>
      <c r="AK19" s="42"/>
      <c r="AL19" s="42"/>
      <c r="AM19" s="41">
        <f t="shared" si="17"/>
        <v>0</v>
      </c>
      <c r="AN19" s="42">
        <v>314.6</v>
      </c>
      <c r="AO19" s="39">
        <v>262.3</v>
      </c>
      <c r="AP19" s="39">
        <f t="shared" si="18"/>
        <v>83.37571519389701</v>
      </c>
      <c r="AQ19" s="39">
        <f t="shared" si="19"/>
        <v>83.37571519389701</v>
      </c>
    </row>
    <row r="20" spans="1:43" ht="19.5" customHeight="1">
      <c r="A20" s="16">
        <f t="shared" si="20"/>
        <v>14</v>
      </c>
      <c r="B20" s="31" t="s">
        <v>42</v>
      </c>
      <c r="C20" s="18"/>
      <c r="D20" s="18">
        <f t="shared" si="0"/>
        <v>113</v>
      </c>
      <c r="E20" s="14">
        <f t="shared" si="2"/>
        <v>201.9</v>
      </c>
      <c r="F20" s="33">
        <f t="shared" si="3"/>
        <v>314.9</v>
      </c>
      <c r="G20" s="33">
        <f t="shared" si="4"/>
        <v>-2.7</v>
      </c>
      <c r="H20" s="40">
        <v>312.2</v>
      </c>
      <c r="I20" s="43"/>
      <c r="J20" s="43"/>
      <c r="K20" s="40">
        <f t="shared" si="6"/>
        <v>0</v>
      </c>
      <c r="L20" s="43">
        <v>113</v>
      </c>
      <c r="M20" s="43">
        <v>201.9</v>
      </c>
      <c r="N20" s="40">
        <f t="shared" si="7"/>
        <v>314.9</v>
      </c>
      <c r="O20" s="40">
        <v>-2.7</v>
      </c>
      <c r="P20" s="40">
        <f t="shared" si="8"/>
        <v>312.2</v>
      </c>
      <c r="Q20" s="43"/>
      <c r="R20" s="43"/>
      <c r="S20" s="40">
        <f t="shared" si="9"/>
        <v>0</v>
      </c>
      <c r="T20" s="40"/>
      <c r="U20" s="40">
        <f t="shared" si="10"/>
        <v>0</v>
      </c>
      <c r="V20" s="43"/>
      <c r="W20" s="43"/>
      <c r="X20" s="40">
        <f t="shared" si="11"/>
        <v>0</v>
      </c>
      <c r="Y20" s="40"/>
      <c r="Z20" s="40">
        <f t="shared" si="12"/>
        <v>0</v>
      </c>
      <c r="AA20" s="42">
        <f t="shared" si="1"/>
        <v>201.9</v>
      </c>
      <c r="AB20" s="41">
        <f t="shared" si="13"/>
        <v>6.6</v>
      </c>
      <c r="AC20" s="41">
        <f t="shared" si="14"/>
        <v>208.5</v>
      </c>
      <c r="AD20" s="42"/>
      <c r="AE20" s="42">
        <v>201.9</v>
      </c>
      <c r="AF20" s="42">
        <v>6.6</v>
      </c>
      <c r="AG20" s="41">
        <f t="shared" si="15"/>
        <v>208.5</v>
      </c>
      <c r="AH20" s="42"/>
      <c r="AI20" s="42"/>
      <c r="AJ20" s="41">
        <f t="shared" si="16"/>
        <v>0</v>
      </c>
      <c r="AK20" s="42"/>
      <c r="AL20" s="42"/>
      <c r="AM20" s="41">
        <f t="shared" si="17"/>
        <v>0</v>
      </c>
      <c r="AN20" s="42">
        <v>312.2</v>
      </c>
      <c r="AO20" s="39">
        <v>201.1</v>
      </c>
      <c r="AP20" s="39">
        <f t="shared" si="18"/>
        <v>64.41383728379245</v>
      </c>
      <c r="AQ20" s="39">
        <f t="shared" si="19"/>
        <v>64.41383728379245</v>
      </c>
    </row>
    <row r="21" spans="1:43" ht="19.5" customHeight="1">
      <c r="A21" s="16">
        <f t="shared" si="20"/>
        <v>15</v>
      </c>
      <c r="B21" s="32" t="s">
        <v>43</v>
      </c>
      <c r="C21" s="18"/>
      <c r="D21" s="18">
        <f t="shared" si="0"/>
        <v>86</v>
      </c>
      <c r="E21" s="14">
        <f t="shared" si="2"/>
        <v>122</v>
      </c>
      <c r="F21" s="33">
        <f t="shared" si="3"/>
        <v>208</v>
      </c>
      <c r="G21" s="33">
        <f t="shared" si="4"/>
        <v>-1.3</v>
      </c>
      <c r="H21" s="40">
        <f t="shared" si="5"/>
        <v>206.7</v>
      </c>
      <c r="I21" s="43"/>
      <c r="J21" s="43"/>
      <c r="K21" s="40">
        <f t="shared" si="6"/>
        <v>0</v>
      </c>
      <c r="L21" s="43">
        <v>86</v>
      </c>
      <c r="M21" s="43">
        <v>122</v>
      </c>
      <c r="N21" s="40">
        <f t="shared" si="7"/>
        <v>208</v>
      </c>
      <c r="O21" s="40">
        <v>-1.3</v>
      </c>
      <c r="P21" s="40">
        <f t="shared" si="8"/>
        <v>206.7</v>
      </c>
      <c r="Q21" s="43"/>
      <c r="R21" s="43"/>
      <c r="S21" s="40">
        <f t="shared" si="9"/>
        <v>0</v>
      </c>
      <c r="T21" s="40"/>
      <c r="U21" s="40">
        <f t="shared" si="10"/>
        <v>0</v>
      </c>
      <c r="V21" s="43"/>
      <c r="W21" s="43"/>
      <c r="X21" s="40">
        <f t="shared" si="11"/>
        <v>0</v>
      </c>
      <c r="Y21" s="40"/>
      <c r="Z21" s="40">
        <f t="shared" si="12"/>
        <v>0</v>
      </c>
      <c r="AA21" s="42">
        <f t="shared" si="1"/>
        <v>122</v>
      </c>
      <c r="AB21" s="41">
        <f t="shared" si="13"/>
        <v>5</v>
      </c>
      <c r="AC21" s="41">
        <f t="shared" si="14"/>
        <v>127</v>
      </c>
      <c r="AD21" s="42"/>
      <c r="AE21" s="42">
        <v>122</v>
      </c>
      <c r="AF21" s="42">
        <v>5</v>
      </c>
      <c r="AG21" s="41">
        <f t="shared" si="15"/>
        <v>127</v>
      </c>
      <c r="AH21" s="42"/>
      <c r="AI21" s="42"/>
      <c r="AJ21" s="41">
        <f t="shared" si="16"/>
        <v>0</v>
      </c>
      <c r="AK21" s="42"/>
      <c r="AL21" s="42"/>
      <c r="AM21" s="41">
        <f t="shared" si="17"/>
        <v>0</v>
      </c>
      <c r="AN21" s="42">
        <v>206.7</v>
      </c>
      <c r="AO21" s="39">
        <v>158.9</v>
      </c>
      <c r="AP21" s="39">
        <f t="shared" si="18"/>
        <v>76.87469762941461</v>
      </c>
      <c r="AQ21" s="39">
        <f t="shared" si="19"/>
        <v>76.87469762941461</v>
      </c>
    </row>
    <row r="22" spans="1:43" ht="19.5" customHeight="1">
      <c r="A22" s="16">
        <v>16</v>
      </c>
      <c r="B22" s="31" t="s">
        <v>44</v>
      </c>
      <c r="C22" s="18"/>
      <c r="D22" s="18">
        <f t="shared" si="0"/>
        <v>60</v>
      </c>
      <c r="E22" s="14">
        <f t="shared" si="2"/>
        <v>85.4</v>
      </c>
      <c r="F22" s="33">
        <f t="shared" si="3"/>
        <v>145.4</v>
      </c>
      <c r="G22" s="33">
        <f t="shared" si="4"/>
        <v>0.6</v>
      </c>
      <c r="H22" s="40">
        <f t="shared" si="5"/>
        <v>146</v>
      </c>
      <c r="I22" s="43"/>
      <c r="J22" s="43"/>
      <c r="K22" s="40">
        <f t="shared" si="6"/>
        <v>0</v>
      </c>
      <c r="L22" s="43">
        <v>60</v>
      </c>
      <c r="M22" s="43">
        <v>85.4</v>
      </c>
      <c r="N22" s="40">
        <f t="shared" si="7"/>
        <v>145.4</v>
      </c>
      <c r="O22" s="40">
        <v>0.6</v>
      </c>
      <c r="P22" s="40">
        <f t="shared" si="8"/>
        <v>146</v>
      </c>
      <c r="Q22" s="43"/>
      <c r="R22" s="43"/>
      <c r="S22" s="40">
        <f t="shared" si="9"/>
        <v>0</v>
      </c>
      <c r="T22" s="40"/>
      <c r="U22" s="40">
        <f t="shared" si="10"/>
        <v>0</v>
      </c>
      <c r="V22" s="43"/>
      <c r="W22" s="43"/>
      <c r="X22" s="40">
        <f t="shared" si="11"/>
        <v>0</v>
      </c>
      <c r="Y22" s="40"/>
      <c r="Z22" s="40">
        <f t="shared" si="12"/>
        <v>0</v>
      </c>
      <c r="AA22" s="42">
        <f t="shared" si="1"/>
        <v>85.4</v>
      </c>
      <c r="AB22" s="41">
        <f t="shared" si="13"/>
        <v>3.5</v>
      </c>
      <c r="AC22" s="41">
        <f t="shared" si="14"/>
        <v>88.9</v>
      </c>
      <c r="AD22" s="42"/>
      <c r="AE22" s="42">
        <v>85.4</v>
      </c>
      <c r="AF22" s="42">
        <v>3.5</v>
      </c>
      <c r="AG22" s="41">
        <f t="shared" si="15"/>
        <v>88.9</v>
      </c>
      <c r="AH22" s="42"/>
      <c r="AI22" s="42"/>
      <c r="AJ22" s="41">
        <f t="shared" si="16"/>
        <v>0</v>
      </c>
      <c r="AK22" s="42"/>
      <c r="AL22" s="42"/>
      <c r="AM22" s="41">
        <f t="shared" si="17"/>
        <v>0</v>
      </c>
      <c r="AN22" s="42">
        <v>146</v>
      </c>
      <c r="AO22" s="39">
        <v>104.9</v>
      </c>
      <c r="AP22" s="39">
        <f t="shared" si="18"/>
        <v>71.84931506849315</v>
      </c>
      <c r="AQ22" s="39">
        <f t="shared" si="19"/>
        <v>71.84931506849315</v>
      </c>
    </row>
    <row r="23" spans="1:43" ht="19.5" customHeight="1">
      <c r="A23" s="16">
        <f aca="true" t="shared" si="21" ref="A23:A35">A22+1</f>
        <v>17</v>
      </c>
      <c r="B23" s="31" t="s">
        <v>50</v>
      </c>
      <c r="C23" s="18"/>
      <c r="D23" s="18">
        <f t="shared" si="0"/>
        <v>58</v>
      </c>
      <c r="E23" s="14">
        <f t="shared" si="2"/>
        <v>96.9</v>
      </c>
      <c r="F23" s="33">
        <f t="shared" si="3"/>
        <v>154.9</v>
      </c>
      <c r="G23" s="33">
        <f t="shared" si="4"/>
        <v>-19.7</v>
      </c>
      <c r="H23" s="40">
        <f t="shared" si="5"/>
        <v>135.20000000000002</v>
      </c>
      <c r="I23" s="43"/>
      <c r="J23" s="43"/>
      <c r="K23" s="40">
        <f t="shared" si="6"/>
        <v>0</v>
      </c>
      <c r="L23" s="43">
        <v>58</v>
      </c>
      <c r="M23" s="43">
        <v>96.9</v>
      </c>
      <c r="N23" s="40">
        <f t="shared" si="7"/>
        <v>154.9</v>
      </c>
      <c r="O23" s="40">
        <v>-19.7</v>
      </c>
      <c r="P23" s="40">
        <f t="shared" si="8"/>
        <v>135.20000000000002</v>
      </c>
      <c r="Q23" s="43"/>
      <c r="R23" s="43"/>
      <c r="S23" s="40">
        <f t="shared" si="9"/>
        <v>0</v>
      </c>
      <c r="T23" s="40"/>
      <c r="U23" s="40">
        <f t="shared" si="10"/>
        <v>0</v>
      </c>
      <c r="V23" s="43"/>
      <c r="W23" s="43"/>
      <c r="X23" s="40">
        <f t="shared" si="11"/>
        <v>0</v>
      </c>
      <c r="Y23" s="40"/>
      <c r="Z23" s="40">
        <f t="shared" si="12"/>
        <v>0</v>
      </c>
      <c r="AA23" s="42">
        <f t="shared" si="1"/>
        <v>96.9</v>
      </c>
      <c r="AB23" s="41">
        <f t="shared" si="13"/>
        <v>-14.3</v>
      </c>
      <c r="AC23" s="41">
        <f t="shared" si="14"/>
        <v>82.60000000000001</v>
      </c>
      <c r="AD23" s="42"/>
      <c r="AE23" s="42">
        <v>96.9</v>
      </c>
      <c r="AF23" s="42">
        <v>-14.3</v>
      </c>
      <c r="AG23" s="41">
        <f t="shared" si="15"/>
        <v>82.60000000000001</v>
      </c>
      <c r="AH23" s="42"/>
      <c r="AI23" s="42"/>
      <c r="AJ23" s="41">
        <f t="shared" si="16"/>
        <v>0</v>
      </c>
      <c r="AK23" s="42"/>
      <c r="AL23" s="42"/>
      <c r="AM23" s="41">
        <f t="shared" si="17"/>
        <v>0</v>
      </c>
      <c r="AN23" s="42">
        <v>135.2</v>
      </c>
      <c r="AO23" s="39">
        <v>86.5</v>
      </c>
      <c r="AP23" s="39">
        <f t="shared" si="18"/>
        <v>63.97928994082841</v>
      </c>
      <c r="AQ23" s="39">
        <f t="shared" si="19"/>
        <v>63.9792899408284</v>
      </c>
    </row>
    <row r="24" spans="1:43" ht="19.5" customHeight="1">
      <c r="A24" s="16">
        <f t="shared" si="21"/>
        <v>18</v>
      </c>
      <c r="B24" s="31" t="s">
        <v>45</v>
      </c>
      <c r="C24" s="18"/>
      <c r="D24" s="18">
        <f t="shared" si="0"/>
        <v>87</v>
      </c>
      <c r="E24" s="14">
        <f t="shared" si="2"/>
        <v>122</v>
      </c>
      <c r="F24" s="33">
        <f t="shared" si="3"/>
        <v>209</v>
      </c>
      <c r="G24" s="33">
        <f t="shared" si="4"/>
        <v>-4.1</v>
      </c>
      <c r="H24" s="40">
        <f t="shared" si="5"/>
        <v>204.9</v>
      </c>
      <c r="I24" s="43"/>
      <c r="J24" s="43"/>
      <c r="K24" s="40">
        <f t="shared" si="6"/>
        <v>0</v>
      </c>
      <c r="L24" s="43">
        <v>87</v>
      </c>
      <c r="M24" s="43">
        <v>122</v>
      </c>
      <c r="N24" s="40">
        <f t="shared" si="7"/>
        <v>209</v>
      </c>
      <c r="O24" s="40">
        <v>-4.1</v>
      </c>
      <c r="P24" s="40">
        <f t="shared" si="8"/>
        <v>204.9</v>
      </c>
      <c r="Q24" s="43"/>
      <c r="R24" s="43"/>
      <c r="S24" s="40">
        <f t="shared" si="9"/>
        <v>0</v>
      </c>
      <c r="T24" s="40"/>
      <c r="U24" s="40">
        <f t="shared" si="10"/>
        <v>0</v>
      </c>
      <c r="V24" s="43"/>
      <c r="W24" s="43"/>
      <c r="X24" s="40">
        <f t="shared" si="11"/>
        <v>0</v>
      </c>
      <c r="Y24" s="40"/>
      <c r="Z24" s="40">
        <f t="shared" si="12"/>
        <v>0</v>
      </c>
      <c r="AA24" s="42">
        <f t="shared" si="1"/>
        <v>122</v>
      </c>
      <c r="AB24" s="41">
        <f t="shared" si="13"/>
        <v>5</v>
      </c>
      <c r="AC24" s="41">
        <f t="shared" si="14"/>
        <v>127</v>
      </c>
      <c r="AD24" s="42"/>
      <c r="AE24" s="42">
        <v>122</v>
      </c>
      <c r="AF24" s="42">
        <v>5</v>
      </c>
      <c r="AG24" s="41">
        <f t="shared" si="15"/>
        <v>127</v>
      </c>
      <c r="AH24" s="42"/>
      <c r="AI24" s="42"/>
      <c r="AJ24" s="41">
        <f t="shared" si="16"/>
        <v>0</v>
      </c>
      <c r="AK24" s="42"/>
      <c r="AL24" s="42"/>
      <c r="AM24" s="41">
        <f t="shared" si="17"/>
        <v>0</v>
      </c>
      <c r="AN24" s="42">
        <v>204.9</v>
      </c>
      <c r="AO24" s="39">
        <v>187.5</v>
      </c>
      <c r="AP24" s="39">
        <f t="shared" si="18"/>
        <v>91.50805270863836</v>
      </c>
      <c r="AQ24" s="39">
        <f t="shared" si="19"/>
        <v>91.50805270863836</v>
      </c>
    </row>
    <row r="25" spans="1:43" ht="19.5" customHeight="1">
      <c r="A25" s="16">
        <f t="shared" si="21"/>
        <v>19</v>
      </c>
      <c r="B25" s="31" t="s">
        <v>47</v>
      </c>
      <c r="C25" s="18"/>
      <c r="D25" s="18">
        <f t="shared" si="0"/>
        <v>114</v>
      </c>
      <c r="E25" s="14">
        <f t="shared" si="2"/>
        <v>104</v>
      </c>
      <c r="F25" s="33">
        <f t="shared" si="3"/>
        <v>218</v>
      </c>
      <c r="G25" s="33">
        <f t="shared" si="4"/>
        <v>-1.7</v>
      </c>
      <c r="H25" s="40">
        <f t="shared" si="5"/>
        <v>216.3</v>
      </c>
      <c r="I25" s="43"/>
      <c r="J25" s="43"/>
      <c r="K25" s="40">
        <f t="shared" si="6"/>
        <v>0</v>
      </c>
      <c r="L25" s="43">
        <v>114</v>
      </c>
      <c r="M25" s="43">
        <v>104</v>
      </c>
      <c r="N25" s="40">
        <f t="shared" si="7"/>
        <v>218</v>
      </c>
      <c r="O25" s="40">
        <v>-1.7</v>
      </c>
      <c r="P25" s="40">
        <f t="shared" si="8"/>
        <v>216.3</v>
      </c>
      <c r="Q25" s="43"/>
      <c r="R25" s="43"/>
      <c r="S25" s="40">
        <f t="shared" si="9"/>
        <v>0</v>
      </c>
      <c r="T25" s="40"/>
      <c r="U25" s="40">
        <f t="shared" si="10"/>
        <v>0</v>
      </c>
      <c r="V25" s="43"/>
      <c r="W25" s="43"/>
      <c r="X25" s="40">
        <f t="shared" si="11"/>
        <v>0</v>
      </c>
      <c r="Y25" s="40"/>
      <c r="Z25" s="40">
        <f t="shared" si="12"/>
        <v>0</v>
      </c>
      <c r="AA25" s="42">
        <f t="shared" si="1"/>
        <v>104</v>
      </c>
      <c r="AB25" s="41">
        <f t="shared" si="13"/>
        <v>0</v>
      </c>
      <c r="AC25" s="41">
        <f t="shared" si="14"/>
        <v>104</v>
      </c>
      <c r="AD25" s="42"/>
      <c r="AE25" s="42">
        <v>104</v>
      </c>
      <c r="AF25" s="42"/>
      <c r="AG25" s="41">
        <f t="shared" si="15"/>
        <v>104</v>
      </c>
      <c r="AH25" s="42"/>
      <c r="AI25" s="42"/>
      <c r="AJ25" s="41">
        <f t="shared" si="16"/>
        <v>0</v>
      </c>
      <c r="AK25" s="42"/>
      <c r="AL25" s="42"/>
      <c r="AM25" s="41">
        <f t="shared" si="17"/>
        <v>0</v>
      </c>
      <c r="AN25" s="42">
        <v>216.3</v>
      </c>
      <c r="AO25" s="39">
        <v>196.2</v>
      </c>
      <c r="AP25" s="39">
        <f t="shared" si="18"/>
        <v>90.70735090152566</v>
      </c>
      <c r="AQ25" s="39">
        <f t="shared" si="19"/>
        <v>90.70735090152566</v>
      </c>
    </row>
    <row r="26" spans="1:43" ht="19.5" customHeight="1">
      <c r="A26" s="16">
        <f t="shared" si="21"/>
        <v>20</v>
      </c>
      <c r="B26" s="31" t="s">
        <v>46</v>
      </c>
      <c r="C26" s="18"/>
      <c r="D26" s="18">
        <f t="shared" si="0"/>
        <v>32</v>
      </c>
      <c r="E26" s="14">
        <f t="shared" si="2"/>
        <v>24.8</v>
      </c>
      <c r="F26" s="33">
        <f t="shared" si="3"/>
        <v>56.8</v>
      </c>
      <c r="G26" s="33">
        <f t="shared" si="4"/>
        <v>0.3</v>
      </c>
      <c r="H26" s="40">
        <f t="shared" si="5"/>
        <v>57.099999999999994</v>
      </c>
      <c r="I26" s="43"/>
      <c r="J26" s="43"/>
      <c r="K26" s="40">
        <f t="shared" si="6"/>
        <v>0</v>
      </c>
      <c r="L26" s="43">
        <v>32</v>
      </c>
      <c r="M26" s="43">
        <v>24.8</v>
      </c>
      <c r="N26" s="40">
        <f t="shared" si="7"/>
        <v>56.8</v>
      </c>
      <c r="O26" s="40">
        <v>0.3</v>
      </c>
      <c r="P26" s="40">
        <f t="shared" si="8"/>
        <v>57.099999999999994</v>
      </c>
      <c r="Q26" s="43"/>
      <c r="R26" s="43"/>
      <c r="S26" s="40">
        <f t="shared" si="9"/>
        <v>0</v>
      </c>
      <c r="T26" s="40"/>
      <c r="U26" s="40">
        <f t="shared" si="10"/>
        <v>0</v>
      </c>
      <c r="V26" s="43"/>
      <c r="W26" s="43"/>
      <c r="X26" s="40">
        <f t="shared" si="11"/>
        <v>0</v>
      </c>
      <c r="Y26" s="40"/>
      <c r="Z26" s="40">
        <f t="shared" si="12"/>
        <v>0</v>
      </c>
      <c r="AA26" s="42">
        <f t="shared" si="1"/>
        <v>24.8</v>
      </c>
      <c r="AB26" s="41">
        <f t="shared" si="13"/>
        <v>0</v>
      </c>
      <c r="AC26" s="41">
        <f t="shared" si="14"/>
        <v>24.8</v>
      </c>
      <c r="AD26" s="42"/>
      <c r="AE26" s="42">
        <v>24.8</v>
      </c>
      <c r="AF26" s="42">
        <v>0.6</v>
      </c>
      <c r="AG26" s="41">
        <f t="shared" si="15"/>
        <v>25.400000000000002</v>
      </c>
      <c r="AH26" s="42"/>
      <c r="AI26" s="42">
        <v>-0.6</v>
      </c>
      <c r="AJ26" s="41">
        <f t="shared" si="16"/>
        <v>-0.6</v>
      </c>
      <c r="AK26" s="42"/>
      <c r="AL26" s="42"/>
      <c r="AM26" s="41">
        <f t="shared" si="17"/>
        <v>0</v>
      </c>
      <c r="AN26" s="42">
        <v>57.1</v>
      </c>
      <c r="AO26" s="39">
        <v>40.3</v>
      </c>
      <c r="AP26" s="39">
        <f t="shared" si="18"/>
        <v>70.57793345008756</v>
      </c>
      <c r="AQ26" s="39">
        <f t="shared" si="19"/>
        <v>70.57793345008757</v>
      </c>
    </row>
    <row r="27" spans="1:43" ht="19.5" customHeight="1">
      <c r="A27" s="16">
        <f t="shared" si="21"/>
        <v>21</v>
      </c>
      <c r="B27" s="19" t="s">
        <v>9</v>
      </c>
      <c r="C27" s="18"/>
      <c r="D27" s="18">
        <f t="shared" si="0"/>
        <v>96</v>
      </c>
      <c r="E27" s="14">
        <f t="shared" si="2"/>
        <v>296.1</v>
      </c>
      <c r="F27" s="33">
        <f t="shared" si="3"/>
        <v>392.1</v>
      </c>
      <c r="G27" s="33">
        <f t="shared" si="4"/>
        <v>10.6</v>
      </c>
      <c r="H27" s="40">
        <f t="shared" si="5"/>
        <v>402.70000000000005</v>
      </c>
      <c r="I27" s="43"/>
      <c r="J27" s="43"/>
      <c r="K27" s="40">
        <f t="shared" si="6"/>
        <v>0</v>
      </c>
      <c r="L27" s="43">
        <v>77</v>
      </c>
      <c r="M27" s="43">
        <v>296.1</v>
      </c>
      <c r="N27" s="40">
        <f t="shared" si="7"/>
        <v>373.1</v>
      </c>
      <c r="O27" s="40">
        <v>12.6</v>
      </c>
      <c r="P27" s="40">
        <f t="shared" si="8"/>
        <v>385.70000000000005</v>
      </c>
      <c r="Q27" s="43">
        <v>19</v>
      </c>
      <c r="R27" s="43"/>
      <c r="S27" s="40">
        <f t="shared" si="9"/>
        <v>19</v>
      </c>
      <c r="T27" s="40">
        <v>-2</v>
      </c>
      <c r="U27" s="40">
        <f t="shared" si="10"/>
        <v>17</v>
      </c>
      <c r="V27" s="43"/>
      <c r="W27" s="43"/>
      <c r="X27" s="40">
        <f t="shared" si="11"/>
        <v>0</v>
      </c>
      <c r="Y27" s="40"/>
      <c r="Z27" s="40">
        <f t="shared" si="12"/>
        <v>0</v>
      </c>
      <c r="AA27" s="42">
        <f t="shared" si="1"/>
        <v>296.1</v>
      </c>
      <c r="AB27" s="41">
        <f t="shared" si="13"/>
        <v>12.6</v>
      </c>
      <c r="AC27" s="41">
        <f t="shared" si="14"/>
        <v>308.70000000000005</v>
      </c>
      <c r="AD27" s="42"/>
      <c r="AE27" s="42">
        <v>296.1</v>
      </c>
      <c r="AF27" s="42">
        <v>12.6</v>
      </c>
      <c r="AG27" s="41">
        <f t="shared" si="15"/>
        <v>308.70000000000005</v>
      </c>
      <c r="AH27" s="42"/>
      <c r="AI27" s="42"/>
      <c r="AJ27" s="41">
        <f t="shared" si="16"/>
        <v>0</v>
      </c>
      <c r="AK27" s="42"/>
      <c r="AL27" s="42"/>
      <c r="AM27" s="41">
        <f t="shared" si="17"/>
        <v>0</v>
      </c>
      <c r="AN27" s="42">
        <v>402.7</v>
      </c>
      <c r="AO27" s="39">
        <v>307.1</v>
      </c>
      <c r="AP27" s="39">
        <f t="shared" si="18"/>
        <v>76.26024335733797</v>
      </c>
      <c r="AQ27" s="39">
        <f t="shared" si="19"/>
        <v>76.26024335733797</v>
      </c>
    </row>
    <row r="28" spans="1:43" ht="19.5" customHeight="1">
      <c r="A28" s="16">
        <f t="shared" si="21"/>
        <v>22</v>
      </c>
      <c r="B28" s="19" t="s">
        <v>10</v>
      </c>
      <c r="C28" s="18"/>
      <c r="D28" s="18">
        <f t="shared" si="0"/>
        <v>73</v>
      </c>
      <c r="E28" s="14">
        <f t="shared" si="2"/>
        <v>224.2</v>
      </c>
      <c r="F28" s="33">
        <f t="shared" si="3"/>
        <v>297.2</v>
      </c>
      <c r="G28" s="33">
        <f t="shared" si="4"/>
        <v>6.299999999999997</v>
      </c>
      <c r="H28" s="40">
        <f t="shared" si="5"/>
        <v>303.5</v>
      </c>
      <c r="I28" s="43"/>
      <c r="J28" s="43"/>
      <c r="K28" s="40">
        <f t="shared" si="6"/>
        <v>0</v>
      </c>
      <c r="L28" s="43">
        <v>41</v>
      </c>
      <c r="M28" s="43">
        <v>224.2</v>
      </c>
      <c r="N28" s="40">
        <f t="shared" si="7"/>
        <v>265.2</v>
      </c>
      <c r="O28" s="40">
        <v>-71.9</v>
      </c>
      <c r="P28" s="40">
        <f t="shared" si="8"/>
        <v>193.29999999999998</v>
      </c>
      <c r="Q28" s="43">
        <v>32</v>
      </c>
      <c r="R28" s="43"/>
      <c r="S28" s="40">
        <f t="shared" si="9"/>
        <v>32</v>
      </c>
      <c r="T28" s="40">
        <v>78.2</v>
      </c>
      <c r="U28" s="40">
        <f t="shared" si="10"/>
        <v>110.2</v>
      </c>
      <c r="V28" s="43"/>
      <c r="W28" s="43"/>
      <c r="X28" s="40">
        <f t="shared" si="11"/>
        <v>0</v>
      </c>
      <c r="Y28" s="40"/>
      <c r="Z28" s="40">
        <f t="shared" si="12"/>
        <v>0</v>
      </c>
      <c r="AA28" s="42">
        <f t="shared" si="1"/>
        <v>224.2</v>
      </c>
      <c r="AB28" s="41">
        <f t="shared" si="13"/>
        <v>-150.1</v>
      </c>
      <c r="AC28" s="41">
        <f t="shared" si="14"/>
        <v>74.1</v>
      </c>
      <c r="AD28" s="42"/>
      <c r="AE28" s="42">
        <v>224.2</v>
      </c>
      <c r="AF28" s="42">
        <v>-150.1</v>
      </c>
      <c r="AG28" s="41">
        <f t="shared" si="15"/>
        <v>74.1</v>
      </c>
      <c r="AH28" s="42"/>
      <c r="AI28" s="42"/>
      <c r="AJ28" s="41">
        <f t="shared" si="16"/>
        <v>0</v>
      </c>
      <c r="AK28" s="42"/>
      <c r="AL28" s="42"/>
      <c r="AM28" s="41">
        <f t="shared" si="17"/>
        <v>0</v>
      </c>
      <c r="AN28" s="42">
        <v>303.5</v>
      </c>
      <c r="AO28" s="39">
        <v>293.6</v>
      </c>
      <c r="AP28" s="39">
        <f t="shared" si="18"/>
        <v>96.73805601317957</v>
      </c>
      <c r="AQ28" s="39">
        <f t="shared" si="19"/>
        <v>96.73805601317957</v>
      </c>
    </row>
    <row r="29" spans="1:43" ht="19.5" customHeight="1">
      <c r="A29" s="16">
        <f t="shared" si="21"/>
        <v>23</v>
      </c>
      <c r="B29" s="19" t="s">
        <v>11</v>
      </c>
      <c r="C29" s="18"/>
      <c r="D29" s="18">
        <f t="shared" si="0"/>
        <v>112</v>
      </c>
      <c r="E29" s="14">
        <f t="shared" si="2"/>
        <v>354</v>
      </c>
      <c r="F29" s="33">
        <f t="shared" si="3"/>
        <v>466</v>
      </c>
      <c r="G29" s="33">
        <f t="shared" si="4"/>
        <v>11.8</v>
      </c>
      <c r="H29" s="40">
        <f t="shared" si="5"/>
        <v>477.8</v>
      </c>
      <c r="I29" s="43"/>
      <c r="J29" s="43"/>
      <c r="K29" s="40">
        <f t="shared" si="6"/>
        <v>0</v>
      </c>
      <c r="L29" s="43">
        <v>61</v>
      </c>
      <c r="M29" s="43">
        <v>354</v>
      </c>
      <c r="N29" s="40">
        <f t="shared" si="7"/>
        <v>415</v>
      </c>
      <c r="O29" s="40">
        <v>14.3</v>
      </c>
      <c r="P29" s="40">
        <f t="shared" si="8"/>
        <v>429.3</v>
      </c>
      <c r="Q29" s="43">
        <v>51</v>
      </c>
      <c r="R29" s="43"/>
      <c r="S29" s="40">
        <f t="shared" si="9"/>
        <v>51</v>
      </c>
      <c r="T29" s="40">
        <v>-2.5</v>
      </c>
      <c r="U29" s="40">
        <f t="shared" si="10"/>
        <v>48.5</v>
      </c>
      <c r="V29" s="43"/>
      <c r="W29" s="43"/>
      <c r="X29" s="40">
        <f t="shared" si="11"/>
        <v>0</v>
      </c>
      <c r="Y29" s="40"/>
      <c r="Z29" s="40">
        <f t="shared" si="12"/>
        <v>0</v>
      </c>
      <c r="AA29" s="42">
        <f t="shared" si="1"/>
        <v>354</v>
      </c>
      <c r="AB29" s="41">
        <f t="shared" si="13"/>
        <v>15</v>
      </c>
      <c r="AC29" s="41">
        <f t="shared" si="14"/>
        <v>369</v>
      </c>
      <c r="AD29" s="42"/>
      <c r="AE29" s="42">
        <v>354</v>
      </c>
      <c r="AF29" s="42">
        <v>15</v>
      </c>
      <c r="AG29" s="41">
        <f t="shared" si="15"/>
        <v>369</v>
      </c>
      <c r="AH29" s="42"/>
      <c r="AI29" s="42"/>
      <c r="AJ29" s="41">
        <f t="shared" si="16"/>
        <v>0</v>
      </c>
      <c r="AK29" s="42"/>
      <c r="AL29" s="42"/>
      <c r="AM29" s="41">
        <f t="shared" si="17"/>
        <v>0</v>
      </c>
      <c r="AN29" s="42">
        <v>477.8</v>
      </c>
      <c r="AO29" s="39">
        <v>416.1</v>
      </c>
      <c r="AP29" s="39">
        <f t="shared" si="18"/>
        <v>87.08664713269151</v>
      </c>
      <c r="AQ29" s="39">
        <f t="shared" si="19"/>
        <v>87.08664713269151</v>
      </c>
    </row>
    <row r="30" spans="1:43" ht="19.5" customHeight="1">
      <c r="A30" s="16">
        <f t="shared" si="21"/>
        <v>24</v>
      </c>
      <c r="B30" s="19" t="s">
        <v>12</v>
      </c>
      <c r="C30" s="18"/>
      <c r="D30" s="18">
        <f t="shared" si="0"/>
        <v>48</v>
      </c>
      <c r="E30" s="14">
        <f t="shared" si="2"/>
        <v>141.6</v>
      </c>
      <c r="F30" s="33">
        <f t="shared" si="3"/>
        <v>189.6</v>
      </c>
      <c r="G30" s="33">
        <f t="shared" si="4"/>
        <v>3.8</v>
      </c>
      <c r="H30" s="40">
        <f t="shared" si="5"/>
        <v>193.4</v>
      </c>
      <c r="I30" s="43"/>
      <c r="J30" s="43"/>
      <c r="K30" s="40">
        <f t="shared" si="6"/>
        <v>0</v>
      </c>
      <c r="L30" s="43">
        <v>38</v>
      </c>
      <c r="M30" s="43">
        <v>82.6</v>
      </c>
      <c r="N30" s="40">
        <f t="shared" si="7"/>
        <v>120.6</v>
      </c>
      <c r="O30" s="40"/>
      <c r="P30" s="40">
        <f t="shared" si="8"/>
        <v>120.6</v>
      </c>
      <c r="Q30" s="43">
        <v>10</v>
      </c>
      <c r="R30" s="43">
        <v>59</v>
      </c>
      <c r="S30" s="40">
        <f t="shared" si="9"/>
        <v>69</v>
      </c>
      <c r="T30" s="40">
        <v>3.8</v>
      </c>
      <c r="U30" s="40">
        <f t="shared" si="10"/>
        <v>72.8</v>
      </c>
      <c r="V30" s="43"/>
      <c r="W30" s="43"/>
      <c r="X30" s="40">
        <f t="shared" si="11"/>
        <v>0</v>
      </c>
      <c r="Y30" s="40"/>
      <c r="Z30" s="40">
        <f t="shared" si="12"/>
        <v>0</v>
      </c>
      <c r="AA30" s="42">
        <f t="shared" si="1"/>
        <v>141.6</v>
      </c>
      <c r="AB30" s="41">
        <f t="shared" si="13"/>
        <v>6</v>
      </c>
      <c r="AC30" s="41">
        <f t="shared" si="14"/>
        <v>147.6</v>
      </c>
      <c r="AD30" s="42"/>
      <c r="AE30" s="42">
        <v>82.6</v>
      </c>
      <c r="AF30" s="42">
        <v>3.5</v>
      </c>
      <c r="AG30" s="41">
        <f t="shared" si="15"/>
        <v>86.1</v>
      </c>
      <c r="AH30" s="42">
        <v>59</v>
      </c>
      <c r="AI30" s="42">
        <v>2.5</v>
      </c>
      <c r="AJ30" s="41">
        <f t="shared" si="16"/>
        <v>61.5</v>
      </c>
      <c r="AK30" s="42"/>
      <c r="AL30" s="42"/>
      <c r="AM30" s="41">
        <f t="shared" si="17"/>
        <v>0</v>
      </c>
      <c r="AN30" s="42">
        <v>193.4</v>
      </c>
      <c r="AO30" s="39">
        <v>99.8</v>
      </c>
      <c r="AP30" s="39">
        <f t="shared" si="18"/>
        <v>51.6028955532575</v>
      </c>
      <c r="AQ30" s="39">
        <f t="shared" si="19"/>
        <v>51.6028955532575</v>
      </c>
    </row>
    <row r="31" spans="1:43" ht="19.5" customHeight="1">
      <c r="A31" s="16">
        <f t="shared" si="21"/>
        <v>25</v>
      </c>
      <c r="B31" s="19" t="s">
        <v>13</v>
      </c>
      <c r="C31" s="18"/>
      <c r="D31" s="18">
        <f t="shared" si="0"/>
        <v>36</v>
      </c>
      <c r="E31" s="14">
        <f t="shared" si="2"/>
        <v>112.1</v>
      </c>
      <c r="F31" s="33">
        <f t="shared" si="3"/>
        <v>148.1</v>
      </c>
      <c r="G31" s="33">
        <f t="shared" si="4"/>
        <v>4.9</v>
      </c>
      <c r="H31" s="40">
        <f t="shared" si="5"/>
        <v>153</v>
      </c>
      <c r="I31" s="43"/>
      <c r="J31" s="43"/>
      <c r="K31" s="40">
        <f t="shared" si="6"/>
        <v>0</v>
      </c>
      <c r="L31" s="43">
        <v>36</v>
      </c>
      <c r="M31" s="43">
        <v>112.1</v>
      </c>
      <c r="N31" s="40">
        <f t="shared" si="7"/>
        <v>148.1</v>
      </c>
      <c r="O31" s="40">
        <v>4.9</v>
      </c>
      <c r="P31" s="40">
        <f t="shared" si="8"/>
        <v>153</v>
      </c>
      <c r="Q31" s="43"/>
      <c r="R31" s="43"/>
      <c r="S31" s="40">
        <f t="shared" si="9"/>
        <v>0</v>
      </c>
      <c r="T31" s="40"/>
      <c r="U31" s="40">
        <f t="shared" si="10"/>
        <v>0</v>
      </c>
      <c r="V31" s="43"/>
      <c r="W31" s="43"/>
      <c r="X31" s="40">
        <f t="shared" si="11"/>
        <v>0</v>
      </c>
      <c r="Y31" s="40"/>
      <c r="Z31" s="40">
        <f t="shared" si="12"/>
        <v>0</v>
      </c>
      <c r="AA31" s="42">
        <f t="shared" si="1"/>
        <v>112.1</v>
      </c>
      <c r="AB31" s="41">
        <f t="shared" si="13"/>
        <v>4.9</v>
      </c>
      <c r="AC31" s="41">
        <f t="shared" si="14"/>
        <v>117</v>
      </c>
      <c r="AD31" s="42"/>
      <c r="AE31" s="42">
        <v>112.1</v>
      </c>
      <c r="AF31" s="42">
        <v>4.9</v>
      </c>
      <c r="AG31" s="41">
        <f t="shared" si="15"/>
        <v>117</v>
      </c>
      <c r="AH31" s="42"/>
      <c r="AI31" s="42"/>
      <c r="AJ31" s="41">
        <f t="shared" si="16"/>
        <v>0</v>
      </c>
      <c r="AK31" s="42"/>
      <c r="AL31" s="42"/>
      <c r="AM31" s="41">
        <f t="shared" si="17"/>
        <v>0</v>
      </c>
      <c r="AN31" s="42">
        <v>153</v>
      </c>
      <c r="AO31" s="39">
        <v>129.6</v>
      </c>
      <c r="AP31" s="39">
        <f t="shared" si="18"/>
        <v>84.70588235294117</v>
      </c>
      <c r="AQ31" s="39">
        <f t="shared" si="19"/>
        <v>84.70588235294117</v>
      </c>
    </row>
    <row r="32" spans="1:43" ht="19.5" customHeight="1">
      <c r="A32" s="16">
        <f t="shared" si="21"/>
        <v>26</v>
      </c>
      <c r="B32" s="19" t="s">
        <v>14</v>
      </c>
      <c r="C32" s="18"/>
      <c r="D32" s="18">
        <f t="shared" si="0"/>
        <v>241</v>
      </c>
      <c r="E32" s="14">
        <f t="shared" si="2"/>
        <v>802.4</v>
      </c>
      <c r="F32" s="33">
        <f t="shared" si="3"/>
        <v>1043.4</v>
      </c>
      <c r="G32" s="33">
        <f t="shared" si="4"/>
        <v>23.6</v>
      </c>
      <c r="H32" s="40">
        <f t="shared" si="5"/>
        <v>1067</v>
      </c>
      <c r="I32" s="43"/>
      <c r="J32" s="43"/>
      <c r="K32" s="40">
        <f t="shared" si="6"/>
        <v>0</v>
      </c>
      <c r="L32" s="43">
        <v>128</v>
      </c>
      <c r="M32" s="43">
        <v>402.4</v>
      </c>
      <c r="N32" s="40">
        <f t="shared" si="7"/>
        <v>530.4</v>
      </c>
      <c r="O32" s="40">
        <v>10.6</v>
      </c>
      <c r="P32" s="40">
        <f t="shared" si="8"/>
        <v>541</v>
      </c>
      <c r="Q32" s="43">
        <v>113</v>
      </c>
      <c r="R32" s="43">
        <v>400</v>
      </c>
      <c r="S32" s="40">
        <f t="shared" si="9"/>
        <v>513</v>
      </c>
      <c r="T32" s="40">
        <v>13</v>
      </c>
      <c r="U32" s="40">
        <f t="shared" si="10"/>
        <v>526</v>
      </c>
      <c r="V32" s="43"/>
      <c r="W32" s="43"/>
      <c r="X32" s="40">
        <f t="shared" si="11"/>
        <v>0</v>
      </c>
      <c r="Y32" s="40"/>
      <c r="Z32" s="40">
        <f t="shared" si="12"/>
        <v>0</v>
      </c>
      <c r="AA32" s="42">
        <f t="shared" si="1"/>
        <v>802.4</v>
      </c>
      <c r="AB32" s="41">
        <f t="shared" si="13"/>
        <v>33.6</v>
      </c>
      <c r="AC32" s="41">
        <f t="shared" si="14"/>
        <v>836</v>
      </c>
      <c r="AD32" s="42"/>
      <c r="AE32" s="42">
        <v>402.4</v>
      </c>
      <c r="AF32" s="42">
        <v>15.6</v>
      </c>
      <c r="AG32" s="41">
        <f t="shared" si="15"/>
        <v>418</v>
      </c>
      <c r="AH32" s="42">
        <v>400</v>
      </c>
      <c r="AI32" s="42">
        <v>18</v>
      </c>
      <c r="AJ32" s="41">
        <f t="shared" si="16"/>
        <v>418</v>
      </c>
      <c r="AK32" s="42"/>
      <c r="AL32" s="42"/>
      <c r="AM32" s="41">
        <f t="shared" si="17"/>
        <v>0</v>
      </c>
      <c r="AN32" s="42">
        <v>1067</v>
      </c>
      <c r="AO32" s="39">
        <v>852</v>
      </c>
      <c r="AP32" s="39">
        <f t="shared" si="18"/>
        <v>79.85004686035614</v>
      </c>
      <c r="AQ32" s="39">
        <f t="shared" si="19"/>
        <v>79.85004686035614</v>
      </c>
    </row>
    <row r="33" spans="1:43" ht="19.5" customHeight="1">
      <c r="A33" s="16">
        <f t="shared" si="21"/>
        <v>27</v>
      </c>
      <c r="B33" s="19" t="s">
        <v>15</v>
      </c>
      <c r="C33" s="18"/>
      <c r="D33" s="18">
        <f t="shared" si="0"/>
        <v>1598</v>
      </c>
      <c r="E33" s="14">
        <f t="shared" si="2"/>
        <v>2290</v>
      </c>
      <c r="F33" s="33">
        <f t="shared" si="3"/>
        <v>3888</v>
      </c>
      <c r="G33" s="33">
        <f t="shared" si="4"/>
        <v>152.6</v>
      </c>
      <c r="H33" s="40">
        <f t="shared" si="5"/>
        <v>4040.6</v>
      </c>
      <c r="I33" s="43">
        <v>211.7</v>
      </c>
      <c r="J33" s="43"/>
      <c r="K33" s="40">
        <f t="shared" si="6"/>
        <v>211.7</v>
      </c>
      <c r="L33" s="43">
        <v>412.3</v>
      </c>
      <c r="M33" s="43">
        <v>277</v>
      </c>
      <c r="N33" s="40">
        <f t="shared" si="7"/>
        <v>689.3</v>
      </c>
      <c r="O33" s="40">
        <v>152.6</v>
      </c>
      <c r="P33" s="40">
        <f t="shared" si="8"/>
        <v>841.9</v>
      </c>
      <c r="Q33" s="43">
        <v>974</v>
      </c>
      <c r="R33" s="43">
        <v>2013</v>
      </c>
      <c r="S33" s="40">
        <f t="shared" si="9"/>
        <v>2987</v>
      </c>
      <c r="T33" s="40"/>
      <c r="U33" s="40">
        <f t="shared" si="10"/>
        <v>2987</v>
      </c>
      <c r="V33" s="43"/>
      <c r="W33" s="43"/>
      <c r="X33" s="40">
        <f t="shared" si="11"/>
        <v>0</v>
      </c>
      <c r="Y33" s="40"/>
      <c r="Z33" s="40">
        <f t="shared" si="12"/>
        <v>0</v>
      </c>
      <c r="AA33" s="42">
        <f t="shared" si="1"/>
        <v>2293.6</v>
      </c>
      <c r="AB33" s="41">
        <f t="shared" si="13"/>
        <v>0</v>
      </c>
      <c r="AC33" s="41">
        <f t="shared" si="14"/>
        <v>2293.6</v>
      </c>
      <c r="AD33" s="42">
        <v>3.6</v>
      </c>
      <c r="AE33" s="42">
        <v>277</v>
      </c>
      <c r="AF33" s="42"/>
      <c r="AG33" s="41">
        <f t="shared" si="15"/>
        <v>277</v>
      </c>
      <c r="AH33" s="42">
        <v>2013</v>
      </c>
      <c r="AI33" s="42"/>
      <c r="AJ33" s="41">
        <f t="shared" si="16"/>
        <v>2013</v>
      </c>
      <c r="AK33" s="42"/>
      <c r="AL33" s="42"/>
      <c r="AM33" s="41">
        <f t="shared" si="17"/>
        <v>0</v>
      </c>
      <c r="AN33" s="42">
        <v>4040.6</v>
      </c>
      <c r="AO33" s="39">
        <v>2467.9</v>
      </c>
      <c r="AP33" s="39">
        <f t="shared" si="18"/>
        <v>61.077562738207206</v>
      </c>
      <c r="AQ33" s="39">
        <f t="shared" si="19"/>
        <v>61.077562738207206</v>
      </c>
    </row>
    <row r="34" spans="1:43" ht="19.5" customHeight="1">
      <c r="A34" s="16">
        <f t="shared" si="21"/>
        <v>28</v>
      </c>
      <c r="B34" s="19" t="s">
        <v>16</v>
      </c>
      <c r="C34" s="18"/>
      <c r="D34" s="18">
        <f t="shared" si="0"/>
        <v>2885</v>
      </c>
      <c r="E34" s="14">
        <f t="shared" si="2"/>
        <v>3503</v>
      </c>
      <c r="F34" s="33">
        <f t="shared" si="3"/>
        <v>6388</v>
      </c>
      <c r="G34" s="33">
        <f t="shared" si="4"/>
        <v>-691.3000000000001</v>
      </c>
      <c r="H34" s="40">
        <f t="shared" si="5"/>
        <v>5696.7</v>
      </c>
      <c r="I34" s="43">
        <v>374.9</v>
      </c>
      <c r="J34" s="43"/>
      <c r="K34" s="40">
        <f t="shared" si="6"/>
        <v>374.9</v>
      </c>
      <c r="L34" s="43">
        <v>707.1</v>
      </c>
      <c r="M34" s="43">
        <v>643</v>
      </c>
      <c r="N34" s="40">
        <f t="shared" si="7"/>
        <v>1350.1</v>
      </c>
      <c r="O34" s="40">
        <v>38.3</v>
      </c>
      <c r="P34" s="40">
        <f t="shared" si="8"/>
        <v>1388.3999999999999</v>
      </c>
      <c r="Q34" s="43">
        <v>1461</v>
      </c>
      <c r="R34" s="43">
        <v>2377.8</v>
      </c>
      <c r="S34" s="40">
        <f t="shared" si="9"/>
        <v>3838.8</v>
      </c>
      <c r="T34" s="40">
        <v>-62.4</v>
      </c>
      <c r="U34" s="40">
        <f t="shared" si="10"/>
        <v>3776.4</v>
      </c>
      <c r="V34" s="43">
        <v>342</v>
      </c>
      <c r="W34" s="43">
        <v>482.2</v>
      </c>
      <c r="X34" s="40">
        <f t="shared" si="11"/>
        <v>824.2</v>
      </c>
      <c r="Y34" s="40">
        <v>-667.2</v>
      </c>
      <c r="Z34" s="40">
        <f t="shared" si="12"/>
        <v>157</v>
      </c>
      <c r="AA34" s="42">
        <f t="shared" si="1"/>
        <v>3806</v>
      </c>
      <c r="AB34" s="41">
        <f t="shared" si="13"/>
        <v>-691.3</v>
      </c>
      <c r="AC34" s="41">
        <f t="shared" si="14"/>
        <v>3114.7</v>
      </c>
      <c r="AD34" s="42">
        <f>303-38.1</f>
        <v>264.9</v>
      </c>
      <c r="AE34" s="42">
        <f>643+38.1</f>
        <v>681.1</v>
      </c>
      <c r="AF34" s="42">
        <v>-56.6</v>
      </c>
      <c r="AG34" s="41">
        <f t="shared" si="15"/>
        <v>624.5</v>
      </c>
      <c r="AH34" s="42">
        <v>2377.8</v>
      </c>
      <c r="AI34" s="42">
        <v>-152.5</v>
      </c>
      <c r="AJ34" s="41">
        <f t="shared" si="16"/>
        <v>2225.3</v>
      </c>
      <c r="AK34" s="42">
        <v>482.2</v>
      </c>
      <c r="AL34" s="42">
        <v>-482.2</v>
      </c>
      <c r="AM34" s="41">
        <f t="shared" si="17"/>
        <v>0</v>
      </c>
      <c r="AN34" s="42">
        <v>5539.7</v>
      </c>
      <c r="AO34" s="39">
        <v>4762.6</v>
      </c>
      <c r="AP34" s="39">
        <f t="shared" si="18"/>
        <v>85.97216455764753</v>
      </c>
      <c r="AQ34" s="39">
        <f t="shared" si="19"/>
        <v>83.60278757877369</v>
      </c>
    </row>
    <row r="35" spans="1:43" ht="19.5" customHeight="1">
      <c r="A35" s="16">
        <f t="shared" si="21"/>
        <v>29</v>
      </c>
      <c r="B35" s="19" t="s">
        <v>51</v>
      </c>
      <c r="C35" s="18"/>
      <c r="D35" s="18">
        <f t="shared" si="0"/>
        <v>2897</v>
      </c>
      <c r="E35" s="14">
        <f t="shared" si="2"/>
        <v>5110</v>
      </c>
      <c r="F35" s="33">
        <f t="shared" si="3"/>
        <v>8007</v>
      </c>
      <c r="G35" s="33">
        <f t="shared" si="4"/>
        <v>75.10000000000001</v>
      </c>
      <c r="H35" s="40">
        <f t="shared" si="5"/>
        <v>8082.1</v>
      </c>
      <c r="I35" s="43"/>
      <c r="J35" s="43"/>
      <c r="K35" s="40">
        <f t="shared" si="6"/>
        <v>0</v>
      </c>
      <c r="L35" s="43">
        <v>934</v>
      </c>
      <c r="M35" s="43">
        <v>3106</v>
      </c>
      <c r="N35" s="40">
        <f t="shared" si="7"/>
        <v>4040</v>
      </c>
      <c r="O35" s="40">
        <v>-96.3</v>
      </c>
      <c r="P35" s="40">
        <f t="shared" si="8"/>
        <v>3943.7</v>
      </c>
      <c r="Q35" s="43">
        <v>1963</v>
      </c>
      <c r="R35" s="43">
        <v>2004</v>
      </c>
      <c r="S35" s="40">
        <f t="shared" si="9"/>
        <v>3967</v>
      </c>
      <c r="T35" s="40">
        <v>-13.6</v>
      </c>
      <c r="U35" s="40">
        <f t="shared" si="10"/>
        <v>3953.4</v>
      </c>
      <c r="V35" s="43"/>
      <c r="W35" s="43"/>
      <c r="X35" s="40">
        <f t="shared" si="11"/>
        <v>0</v>
      </c>
      <c r="Y35" s="40">
        <v>185</v>
      </c>
      <c r="Z35" s="40">
        <f t="shared" si="12"/>
        <v>185</v>
      </c>
      <c r="AA35" s="42">
        <f t="shared" si="1"/>
        <v>5110</v>
      </c>
      <c r="AB35" s="41">
        <f t="shared" si="13"/>
        <v>247.1</v>
      </c>
      <c r="AC35" s="41">
        <f t="shared" si="14"/>
        <v>5357.1</v>
      </c>
      <c r="AD35" s="42"/>
      <c r="AE35" s="42">
        <v>3106</v>
      </c>
      <c r="AF35" s="42">
        <v>50</v>
      </c>
      <c r="AG35" s="41">
        <f t="shared" si="15"/>
        <v>3156</v>
      </c>
      <c r="AH35" s="42">
        <v>2004</v>
      </c>
      <c r="AI35" s="42">
        <v>197.1</v>
      </c>
      <c r="AJ35" s="41">
        <f t="shared" si="16"/>
        <v>2201.1</v>
      </c>
      <c r="AK35" s="42"/>
      <c r="AL35" s="42"/>
      <c r="AM35" s="41">
        <f t="shared" si="17"/>
        <v>0</v>
      </c>
      <c r="AN35" s="42">
        <v>7897.1</v>
      </c>
      <c r="AO35" s="39">
        <v>4947.88</v>
      </c>
      <c r="AP35" s="39">
        <f t="shared" si="18"/>
        <v>62.65439211862582</v>
      </c>
      <c r="AQ35" s="39">
        <f t="shared" si="19"/>
        <v>61.220227416141846</v>
      </c>
    </row>
    <row r="36" spans="1:43" ht="19.5" customHeight="1">
      <c r="A36" s="16">
        <v>30</v>
      </c>
      <c r="B36" s="19" t="s">
        <v>17</v>
      </c>
      <c r="C36" s="18"/>
      <c r="D36" s="18">
        <f t="shared" si="0"/>
        <v>834</v>
      </c>
      <c r="E36" s="14">
        <f t="shared" si="2"/>
        <v>0</v>
      </c>
      <c r="F36" s="33">
        <f t="shared" si="3"/>
        <v>834</v>
      </c>
      <c r="G36" s="33">
        <f t="shared" si="4"/>
        <v>-7.200000000000003</v>
      </c>
      <c r="H36" s="40">
        <f t="shared" si="5"/>
        <v>826.8</v>
      </c>
      <c r="I36" s="43">
        <v>59.1</v>
      </c>
      <c r="J36" s="43"/>
      <c r="K36" s="40">
        <f t="shared" si="6"/>
        <v>59.1</v>
      </c>
      <c r="L36" s="43">
        <v>521.9</v>
      </c>
      <c r="M36" s="43"/>
      <c r="N36" s="40">
        <f t="shared" si="7"/>
        <v>521.9</v>
      </c>
      <c r="O36" s="40">
        <v>-57.2</v>
      </c>
      <c r="P36" s="40">
        <f t="shared" si="8"/>
        <v>464.7</v>
      </c>
      <c r="Q36" s="43">
        <v>253</v>
      </c>
      <c r="R36" s="43"/>
      <c r="S36" s="40">
        <f t="shared" si="9"/>
        <v>253</v>
      </c>
      <c r="T36" s="40">
        <v>50</v>
      </c>
      <c r="U36" s="40">
        <f t="shared" si="10"/>
        <v>303</v>
      </c>
      <c r="V36" s="43"/>
      <c r="W36" s="43"/>
      <c r="X36" s="40">
        <f t="shared" si="11"/>
        <v>0</v>
      </c>
      <c r="Y36" s="40"/>
      <c r="Z36" s="40">
        <f t="shared" si="12"/>
        <v>0</v>
      </c>
      <c r="AA36" s="42">
        <f t="shared" si="1"/>
        <v>0</v>
      </c>
      <c r="AB36" s="41">
        <f t="shared" si="13"/>
        <v>0</v>
      </c>
      <c r="AC36" s="41">
        <f t="shared" si="14"/>
        <v>0</v>
      </c>
      <c r="AD36" s="42"/>
      <c r="AE36" s="42"/>
      <c r="AF36" s="42"/>
      <c r="AG36" s="41">
        <f t="shared" si="15"/>
        <v>0</v>
      </c>
      <c r="AH36" s="42"/>
      <c r="AI36" s="42"/>
      <c r="AJ36" s="41">
        <f t="shared" si="16"/>
        <v>0</v>
      </c>
      <c r="AK36" s="42"/>
      <c r="AL36" s="42"/>
      <c r="AM36" s="41">
        <f t="shared" si="17"/>
        <v>0</v>
      </c>
      <c r="AN36" s="42">
        <v>826.8</v>
      </c>
      <c r="AO36" s="39">
        <v>725.8</v>
      </c>
      <c r="AP36" s="39">
        <f t="shared" si="18"/>
        <v>87.78422835026608</v>
      </c>
      <c r="AQ36" s="39">
        <f t="shared" si="19"/>
        <v>87.78422835026608</v>
      </c>
    </row>
    <row r="37" spans="1:43" ht="19.5" customHeight="1">
      <c r="A37" s="16">
        <v>31</v>
      </c>
      <c r="B37" s="19" t="s">
        <v>18</v>
      </c>
      <c r="C37" s="18"/>
      <c r="D37" s="18">
        <f t="shared" si="0"/>
        <v>38</v>
      </c>
      <c r="E37" s="14">
        <f t="shared" si="2"/>
        <v>107</v>
      </c>
      <c r="F37" s="33">
        <f t="shared" si="3"/>
        <v>145</v>
      </c>
      <c r="G37" s="33">
        <f t="shared" si="4"/>
        <v>3.3</v>
      </c>
      <c r="H37" s="40">
        <f t="shared" si="5"/>
        <v>148.3</v>
      </c>
      <c r="I37" s="43"/>
      <c r="J37" s="43"/>
      <c r="K37" s="40">
        <f t="shared" si="6"/>
        <v>0</v>
      </c>
      <c r="L37" s="43">
        <v>38</v>
      </c>
      <c r="M37" s="43">
        <v>107</v>
      </c>
      <c r="N37" s="40">
        <f t="shared" si="7"/>
        <v>145</v>
      </c>
      <c r="O37" s="40">
        <v>3.3</v>
      </c>
      <c r="P37" s="40">
        <f t="shared" si="8"/>
        <v>148.3</v>
      </c>
      <c r="Q37" s="43"/>
      <c r="R37" s="43"/>
      <c r="S37" s="40">
        <f t="shared" si="9"/>
        <v>0</v>
      </c>
      <c r="T37" s="40"/>
      <c r="U37" s="40">
        <f t="shared" si="10"/>
        <v>0</v>
      </c>
      <c r="V37" s="43"/>
      <c r="W37" s="43"/>
      <c r="X37" s="40">
        <f t="shared" si="11"/>
        <v>0</v>
      </c>
      <c r="Y37" s="40"/>
      <c r="Z37" s="40">
        <f t="shared" si="12"/>
        <v>0</v>
      </c>
      <c r="AA37" s="42">
        <f t="shared" si="1"/>
        <v>107</v>
      </c>
      <c r="AB37" s="41">
        <f t="shared" si="13"/>
        <v>3.7</v>
      </c>
      <c r="AC37" s="41">
        <f t="shared" si="14"/>
        <v>110.7</v>
      </c>
      <c r="AD37" s="42"/>
      <c r="AE37" s="42">
        <v>107</v>
      </c>
      <c r="AF37" s="42">
        <v>3.7</v>
      </c>
      <c r="AG37" s="41">
        <f t="shared" si="15"/>
        <v>110.7</v>
      </c>
      <c r="AH37" s="42"/>
      <c r="AI37" s="42"/>
      <c r="AJ37" s="41">
        <f t="shared" si="16"/>
        <v>0</v>
      </c>
      <c r="AK37" s="42"/>
      <c r="AL37" s="42"/>
      <c r="AM37" s="41">
        <f t="shared" si="17"/>
        <v>0</v>
      </c>
      <c r="AN37" s="42">
        <v>148.3</v>
      </c>
      <c r="AO37" s="39">
        <v>108.2</v>
      </c>
      <c r="AP37" s="39">
        <f t="shared" si="18"/>
        <v>72.9602157788267</v>
      </c>
      <c r="AQ37" s="39">
        <f t="shared" si="19"/>
        <v>72.9602157788267</v>
      </c>
    </row>
    <row r="38" spans="1:43" ht="19.5" customHeight="1">
      <c r="A38" s="16">
        <v>32</v>
      </c>
      <c r="B38" s="19" t="s">
        <v>19</v>
      </c>
      <c r="C38" s="18"/>
      <c r="D38" s="18">
        <f t="shared" si="0"/>
        <v>18</v>
      </c>
      <c r="E38" s="14">
        <f t="shared" si="2"/>
        <v>47.2</v>
      </c>
      <c r="F38" s="33">
        <f t="shared" si="3"/>
        <v>65.2</v>
      </c>
      <c r="G38" s="33">
        <f t="shared" si="4"/>
        <v>1.1</v>
      </c>
      <c r="H38" s="40">
        <f t="shared" si="5"/>
        <v>66.3</v>
      </c>
      <c r="I38" s="43">
        <v>0.3</v>
      </c>
      <c r="J38" s="43"/>
      <c r="K38" s="40">
        <f t="shared" si="6"/>
        <v>0.3</v>
      </c>
      <c r="L38" s="43">
        <v>17.7</v>
      </c>
      <c r="M38" s="43">
        <v>47.2</v>
      </c>
      <c r="N38" s="40">
        <f t="shared" si="7"/>
        <v>64.9</v>
      </c>
      <c r="O38" s="40">
        <v>1.1</v>
      </c>
      <c r="P38" s="40">
        <f t="shared" si="8"/>
        <v>66</v>
      </c>
      <c r="Q38" s="43"/>
      <c r="R38" s="43"/>
      <c r="S38" s="40">
        <f t="shared" si="9"/>
        <v>0</v>
      </c>
      <c r="T38" s="40"/>
      <c r="U38" s="40">
        <f t="shared" si="10"/>
        <v>0</v>
      </c>
      <c r="V38" s="43"/>
      <c r="W38" s="43"/>
      <c r="X38" s="40">
        <f t="shared" si="11"/>
        <v>0</v>
      </c>
      <c r="Y38" s="40"/>
      <c r="Z38" s="40">
        <f t="shared" si="12"/>
        <v>0</v>
      </c>
      <c r="AA38" s="42">
        <f t="shared" si="1"/>
        <v>47.5</v>
      </c>
      <c r="AB38" s="41">
        <f t="shared" si="13"/>
        <v>2</v>
      </c>
      <c r="AC38" s="41">
        <f t="shared" si="14"/>
        <v>49.5</v>
      </c>
      <c r="AD38" s="42">
        <v>0.3</v>
      </c>
      <c r="AE38" s="42">
        <v>47.2</v>
      </c>
      <c r="AF38" s="42">
        <v>2</v>
      </c>
      <c r="AG38" s="41">
        <f t="shared" si="15"/>
        <v>49.2</v>
      </c>
      <c r="AH38" s="42"/>
      <c r="AI38" s="42"/>
      <c r="AJ38" s="41">
        <f t="shared" si="16"/>
        <v>0</v>
      </c>
      <c r="AK38" s="42"/>
      <c r="AL38" s="42"/>
      <c r="AM38" s="41">
        <f t="shared" si="17"/>
        <v>0</v>
      </c>
      <c r="AN38" s="42">
        <v>66.3</v>
      </c>
      <c r="AO38" s="39">
        <v>25.5</v>
      </c>
      <c r="AP38" s="39">
        <f t="shared" si="18"/>
        <v>38.46153846153847</v>
      </c>
      <c r="AQ38" s="39">
        <f t="shared" si="19"/>
        <v>38.46153846153847</v>
      </c>
    </row>
    <row r="39" spans="1:43" s="23" customFormat="1" ht="19.5" customHeight="1">
      <c r="A39" s="20"/>
      <c r="B39" s="21" t="s">
        <v>20</v>
      </c>
      <c r="C39" s="22">
        <f aca="true" t="shared" si="22" ref="C39:AE39">SUM(C7:C38)</f>
        <v>0</v>
      </c>
      <c r="D39" s="22">
        <f t="shared" si="22"/>
        <v>10503</v>
      </c>
      <c r="E39" s="22">
        <f t="shared" si="22"/>
        <v>15364.8</v>
      </c>
      <c r="F39" s="34">
        <f t="shared" si="22"/>
        <v>25867.800000000003</v>
      </c>
      <c r="G39" s="34">
        <f t="shared" si="22"/>
        <v>-384.5</v>
      </c>
      <c r="H39" s="34">
        <f t="shared" si="22"/>
        <v>25483.3</v>
      </c>
      <c r="I39" s="34">
        <f t="shared" si="22"/>
        <v>645.9999999999999</v>
      </c>
      <c r="J39" s="34">
        <f t="shared" si="22"/>
        <v>0</v>
      </c>
      <c r="K39" s="34">
        <f t="shared" si="22"/>
        <v>645.9999999999999</v>
      </c>
      <c r="L39" s="34">
        <f t="shared" si="22"/>
        <v>4639</v>
      </c>
      <c r="M39" s="34">
        <f t="shared" si="22"/>
        <v>8028.8</v>
      </c>
      <c r="N39" s="34">
        <f t="shared" si="22"/>
        <v>12667.800000000001</v>
      </c>
      <c r="O39" s="34">
        <f t="shared" si="22"/>
        <v>33.20000000000001</v>
      </c>
      <c r="P39" s="34">
        <f t="shared" si="22"/>
        <v>12701</v>
      </c>
      <c r="Q39" s="34">
        <f t="shared" si="22"/>
        <v>4876</v>
      </c>
      <c r="R39" s="34">
        <f t="shared" si="22"/>
        <v>6853.8</v>
      </c>
      <c r="S39" s="34">
        <f t="shared" si="22"/>
        <v>11729.8</v>
      </c>
      <c r="T39" s="34">
        <f t="shared" si="22"/>
        <v>64.5</v>
      </c>
      <c r="U39" s="34">
        <f t="shared" si="22"/>
        <v>11794.3</v>
      </c>
      <c r="V39" s="34">
        <f t="shared" si="22"/>
        <v>342</v>
      </c>
      <c r="W39" s="34">
        <f t="shared" si="22"/>
        <v>482.2</v>
      </c>
      <c r="X39" s="34">
        <f t="shared" si="22"/>
        <v>824.2</v>
      </c>
      <c r="Y39" s="34">
        <f t="shared" si="22"/>
        <v>-482.20000000000005</v>
      </c>
      <c r="Z39" s="34">
        <f t="shared" si="22"/>
        <v>342</v>
      </c>
      <c r="AA39" s="22">
        <f>SUM(AA7:AA38)</f>
        <v>15671.699999999999</v>
      </c>
      <c r="AB39" s="22">
        <f>SUM(AB7:AB38)</f>
        <v>-384.40000000000003</v>
      </c>
      <c r="AC39" s="22">
        <f>SUM(AC7:AC38)</f>
        <v>15287.300000000001</v>
      </c>
      <c r="AD39" s="22">
        <f t="shared" si="22"/>
        <v>268.8</v>
      </c>
      <c r="AE39" s="22">
        <f t="shared" si="22"/>
        <v>8066.900000000001</v>
      </c>
      <c r="AF39" s="22">
        <f aca="true" t="shared" si="23" ref="AF39:AN39">SUM(AF7:AF38)</f>
        <v>33.299999999999955</v>
      </c>
      <c r="AG39" s="22">
        <f t="shared" si="23"/>
        <v>8100.2</v>
      </c>
      <c r="AH39" s="22">
        <f t="shared" si="23"/>
        <v>6853.8</v>
      </c>
      <c r="AI39" s="22">
        <f t="shared" si="23"/>
        <v>64.5</v>
      </c>
      <c r="AJ39" s="22">
        <f t="shared" si="23"/>
        <v>6918.300000000001</v>
      </c>
      <c r="AK39" s="22">
        <f t="shared" si="23"/>
        <v>482.2</v>
      </c>
      <c r="AL39" s="22">
        <f t="shared" si="23"/>
        <v>-482.2</v>
      </c>
      <c r="AM39" s="22">
        <f t="shared" si="23"/>
        <v>0</v>
      </c>
      <c r="AN39" s="34">
        <f t="shared" si="23"/>
        <v>25141.3</v>
      </c>
      <c r="AO39" s="34">
        <f>SUM(AO7:AO38)</f>
        <v>18377.38</v>
      </c>
      <c r="AP39" s="46">
        <f>IF(AO39=0,0,AO39/AN39*100)</f>
        <v>73.09637926439763</v>
      </c>
      <c r="AQ39" s="46">
        <f t="shared" si="19"/>
        <v>72.11538537002666</v>
      </c>
    </row>
    <row r="40" spans="1:43" s="6" customFormat="1" ht="25.5" customHeight="1">
      <c r="A40" s="24"/>
      <c r="C40" s="4"/>
      <c r="E40" s="26"/>
      <c r="V40" s="4"/>
      <c r="W40" s="4"/>
      <c r="X40" s="4"/>
      <c r="Y40" s="4"/>
      <c r="Z40" s="4"/>
      <c r="AA40" s="2" t="s">
        <v>21</v>
      </c>
      <c r="AB40" s="26"/>
      <c r="AC40" s="26"/>
      <c r="AD40" s="4"/>
      <c r="AE40" s="4"/>
      <c r="AF40" s="4"/>
      <c r="AG40" s="4"/>
      <c r="AH40" s="4"/>
      <c r="AI40" s="4"/>
      <c r="AJ40" s="4"/>
      <c r="AK40" s="4"/>
      <c r="AL40" s="26" t="s">
        <v>22</v>
      </c>
      <c r="AP40" s="4"/>
      <c r="AQ40" s="4"/>
    </row>
    <row r="41" ht="15">
      <c r="B41" s="15" t="s">
        <v>57</v>
      </c>
    </row>
    <row r="42" ht="15">
      <c r="B42" s="47">
        <v>772383</v>
      </c>
    </row>
  </sheetData>
  <mergeCells count="1">
    <mergeCell ref="F4:Z4"/>
  </mergeCells>
  <conditionalFormatting sqref="V1:W1 Y1 AA1:AC1 AQ1 AP6:AQ6">
    <cfRule type="cellIs" priority="1" dxfId="0" operator="lessThan" stopIfTrue="1">
      <formula>0</formula>
    </cfRule>
  </conditionalFormatting>
  <printOptions/>
  <pageMargins left="1.220472440944882" right="0.15748031496062992" top="0.7874015748031497" bottom="0.1968503937007874" header="0.6692913385826772" footer="0.1968503937007874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2006-11-29T03:11:37Z</cp:lastPrinted>
  <dcterms:created xsi:type="dcterms:W3CDTF">2006-03-21T05:18:24Z</dcterms:created>
  <dcterms:modified xsi:type="dcterms:W3CDTF">2007-01-10T06:21:56Z</dcterms:modified>
  <cp:category/>
  <cp:version/>
  <cp:contentType/>
  <cp:contentStatus/>
</cp:coreProperties>
</file>