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'Отчет'!$13:$13</definedName>
  </definedNames>
  <calcPr fullCalcOnLoad="1"/>
</workbook>
</file>

<file path=xl/sharedStrings.xml><?xml version="1.0" encoding="utf-8"?>
<sst xmlns="http://schemas.openxmlformats.org/spreadsheetml/2006/main" count="855" uniqueCount="456">
  <si>
    <t xml:space="preserve"> </t>
  </si>
  <si>
    <t>(плюс, минус)</t>
  </si>
  <si>
    <t>Уточн.план 1 кв</t>
  </si>
  <si>
    <t>Уточн.план 2 кв</t>
  </si>
  <si>
    <t>Уточн.план 3 кв</t>
  </si>
  <si>
    <t>от____________2006 №______</t>
  </si>
  <si>
    <t xml:space="preserve">  </t>
  </si>
  <si>
    <t>Раздел, Подраздел</t>
  </si>
  <si>
    <t>Получатели бюджетных средств</t>
  </si>
  <si>
    <t>(тыс.руб.)</t>
  </si>
  <si>
    <t>Ведомственная структура расходов  бюджета ЗАТО Северск на 2006 год</t>
  </si>
  <si>
    <t>0100</t>
  </si>
  <si>
    <t>Общегосударственные вопросы</t>
  </si>
  <si>
    <t>0103</t>
  </si>
  <si>
    <t>Дума ЗАТО Северск</t>
  </si>
  <si>
    <t>0104</t>
  </si>
  <si>
    <t>Администрация ЗАТО Северск</t>
  </si>
  <si>
    <t>Финансовое управление Администрации ЗАТО Северск</t>
  </si>
  <si>
    <t>Отдел по делам молодёжи Администрации ЗАТО Северск</t>
  </si>
  <si>
    <t>Комитет по физической культуре и спорту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</si>
  <si>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</si>
  <si>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образования Администрации ЗАТО Северск</t>
  </si>
  <si>
    <t>Управление социальной защиты населения Администрации ЗАТО Северск</t>
  </si>
  <si>
    <t>Управление имущественных отношений Администрации ЗАТО Северск</t>
  </si>
  <si>
    <t>УКС Администрации</t>
  </si>
  <si>
    <t>0106</t>
  </si>
  <si>
    <t>Счетная палата ЗАТО Северск</t>
  </si>
  <si>
    <t>0112</t>
  </si>
  <si>
    <t>Финансовое управление Администрации ЗАТО Северск - выплата процентов по кредитам</t>
  </si>
  <si>
    <t>0113</t>
  </si>
  <si>
    <t>Финансовое управление Администрации ЗАТО Северск - резервный фонд</t>
  </si>
  <si>
    <t>0115</t>
  </si>
  <si>
    <t>Администрация ЗАТО Северск - единовременные поощрительные выплаты</t>
  </si>
  <si>
    <t xml:space="preserve"> - расходы по обеспечению приватизации и проведению предпродажной подготовки объектов приватизации</t>
  </si>
  <si>
    <t xml:space="preserve"> - расходы по оценке недвижимости, признанию прав  и регулированию отношений по муниципальной собственности</t>
  </si>
  <si>
    <t xml:space="preserve"> - субсидии на строительство (приобретение) жилья и компенсация за сданное жилье (отселение)</t>
  </si>
  <si>
    <t xml:space="preserve"> - субсидии на строительство (приобретение) жилья и компенсация за сданное жилье (отселение)(остаток субвенции 2005 года)</t>
  </si>
  <si>
    <t xml:space="preserve"> - приобретение доли в уставном капитале ООО "Санаторий Синий Утес"</t>
  </si>
  <si>
    <t>УКС Администрации - ЗАТО Северск п.Самусь.Административное здание (ПИР)</t>
  </si>
  <si>
    <t>МУ СПУ</t>
  </si>
  <si>
    <t>СГТА</t>
  </si>
  <si>
    <t>МУ ПАТП-1 ЗАТО Северск - Бюджетный кредит</t>
  </si>
  <si>
    <t>МУ ПАТП-2 ЗАТО Северск - Бюджетный кредит</t>
  </si>
  <si>
    <t>МП ЗАТО Северск "Самусь ЖКХ" - бюджетный кредит</t>
  </si>
  <si>
    <t>Программа развития ЗАТО</t>
  </si>
  <si>
    <t xml:space="preserve"> - бюджетные кредиты (возвраты)</t>
  </si>
  <si>
    <t xml:space="preserve"> - бюджетные кредиты (финансирование)</t>
  </si>
  <si>
    <t>0200</t>
  </si>
  <si>
    <t>Национальная оборона</t>
  </si>
  <si>
    <t>0203</t>
  </si>
  <si>
    <t>Администрация ЗАТО Северск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</si>
  <si>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</si>
  <si>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</si>
  <si>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</si>
  <si>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</t>
  </si>
  <si>
    <t xml:space="preserve"> - патрульно-постовая служба</t>
  </si>
  <si>
    <t xml:space="preserve"> - дорожно-патрульная служба</t>
  </si>
  <si>
    <t xml:space="preserve"> - отделение по предупреждению правонарушений и преступлений несовершеннолетних</t>
  </si>
  <si>
    <t xml:space="preserve"> - отделение участковых инспекторов</t>
  </si>
  <si>
    <t xml:space="preserve"> - паспортно-визовая служба</t>
  </si>
  <si>
    <t xml:space="preserve"> - ремонтная служба</t>
  </si>
  <si>
    <t xml:space="preserve"> - адресно-справочное бюро</t>
  </si>
  <si>
    <t xml:space="preserve"> - милиция общественной безопасности</t>
  </si>
  <si>
    <t>Медицинский вытрезвитель УВД № 73 Восьмого ГУ МВД РФ</t>
  </si>
  <si>
    <t>0309</t>
  </si>
  <si>
    <t>Управление по делам защиты населения и территорий от чрезвычайных ситуаций Администрации ЗАТО Северск</t>
  </si>
  <si>
    <t>0310</t>
  </si>
  <si>
    <t>МУ"Спасательная станция"</t>
  </si>
  <si>
    <t>ГУ "Специальное управление  ФПС № 8  МЧС России"</t>
  </si>
  <si>
    <t>0313</t>
  </si>
  <si>
    <t>УКС Администрации - Пождепо на 6 автомашин в мкр. 12</t>
  </si>
  <si>
    <t>0400</t>
  </si>
  <si>
    <t>Национальная экономика</t>
  </si>
  <si>
    <t>0405</t>
  </si>
  <si>
    <t>МУ "Северское горветуправление" (с 2006г. № 42)</t>
  </si>
  <si>
    <t>ОГУ "Северское горветуправление"</t>
  </si>
  <si>
    <t>0407</t>
  </si>
  <si>
    <t>МУ Лесхоз ЗАТО Северск</t>
  </si>
  <si>
    <t>0408</t>
  </si>
  <si>
    <t>Управление жилищно-коммунального хозяйства, транспорта и связи Администрации ЗАТО Северск - Приобретение автотранспорта для муниципальных нужд</t>
  </si>
  <si>
    <t>МУ ПАТП</t>
  </si>
  <si>
    <t xml:space="preserve"> - покрытие убытков на пассажироперевозках</t>
  </si>
  <si>
    <t xml:space="preserve"> - приобретение автобусов</t>
  </si>
  <si>
    <t xml:space="preserve"> - покрытие убытков на пассажироперевозках за 2005 год</t>
  </si>
  <si>
    <t>ООО "Северская судоходная компания" - покрытие убытков на речных пассажироперевозках</t>
  </si>
  <si>
    <t>0411</t>
  </si>
  <si>
    <t xml:space="preserve"> - Оплата работ по межеванию земельных участков под объектами, находящимися на балансе УЖКХ ТиС</t>
  </si>
  <si>
    <t xml:space="preserve"> - Оплата работ по формированию земельных участков под многоквартирными жилыми домами</t>
  </si>
  <si>
    <t xml:space="preserve"> - Инвентаризация многоквартирных домов жилищного фонда</t>
  </si>
  <si>
    <t xml:space="preserve"> - Оплата работ по формированию земельных участков для комплексной застройки жилых микрорайонов</t>
  </si>
  <si>
    <t xml:space="preserve"> - На увеличение уставного фонда МП "Северскэлектросвязь"</t>
  </si>
  <si>
    <t xml:space="preserve"> - На увеличение уставных фондов муниципальных предприятий согласно РГА от 21.12.2006 № 1585</t>
  </si>
  <si>
    <t>УКС Администрации - Оплата работ по технической инвентаризации вводимых в эксплуатацию объектов капитального строительства</t>
  </si>
  <si>
    <t>МП "Северскэлектросвязь" - На увеличение уставного фонда</t>
  </si>
  <si>
    <t>0500</t>
  </si>
  <si>
    <t>Жилищно-коммунальное хозяйство</t>
  </si>
  <si>
    <t>0501</t>
  </si>
  <si>
    <t xml:space="preserve"> - капитальный ремонт жилищного фонда города</t>
  </si>
  <si>
    <t xml:space="preserve"> - капитальный ремонт жилищного фонда пос.Самусь</t>
  </si>
  <si>
    <t xml:space="preserve"> - Для распр. МПУК ЖХ- покр. убытков по сод. и тек. рем. ж/ф города, связанных с ликвидацией последствий чрезвычайной ситуации</t>
  </si>
  <si>
    <t xml:space="preserve"> - Для распределения МП ЗАТО Северск "Самусь ЖКХ"- покрытие убытков по сод.и тек.рем.ж/ф п.Самусь</t>
  </si>
  <si>
    <t xml:space="preserve"> - Для распред.ООО ЖЭУ Альтернатива-убытки по сод.ж/ф счет/р</t>
  </si>
  <si>
    <t xml:space="preserve"> - для распределения МП УК "Жилищное хозяйство" - покрытие убытков по содержанию и текущему ремонту жилищного фонда города</t>
  </si>
  <si>
    <t xml:space="preserve"> - обследование технического состояния жилого дома</t>
  </si>
  <si>
    <t xml:space="preserve"> - капитальный ремонт жилищного фонда города (остаток субвенции 2005 года)</t>
  </si>
  <si>
    <t xml:space="preserve"> - Модернизация лифтов в домах муниципального жилищного фонда</t>
  </si>
  <si>
    <t xml:space="preserve"> - Капитальный ремонт жилых помещений, занимаемых малоимущими гражданами на основании договоров социального найма</t>
  </si>
  <si>
    <t xml:space="preserve"> - Жилой комплекс мкр. Сосновка. Реконструкция казармы № 3 под жилой дом с инженерными сетями</t>
  </si>
  <si>
    <t xml:space="preserve"> - Жилой дом № 8 в мкр. "Сосновка"</t>
  </si>
  <si>
    <t xml:space="preserve"> - Жилой дом № 11 в мкр. 10</t>
  </si>
  <si>
    <t xml:space="preserve"> - Жилой дом № 34 в мкр. 10</t>
  </si>
  <si>
    <t xml:space="preserve"> - Проект детальной планировки западной части города (ПИР)</t>
  </si>
  <si>
    <t xml:space="preserve"> - Жилой дом 41 в мкр.10</t>
  </si>
  <si>
    <t xml:space="preserve"> - Жилой комплекс мкр.Сосновка. Реконструкция казармы №3 под жилой дом с инженерными сетями</t>
  </si>
  <si>
    <t xml:space="preserve"> - Благоустройство жилого дома 41 в мкр. 10</t>
  </si>
  <si>
    <t xml:space="preserve"> - Жилой дом № 41 в мкр. 10</t>
  </si>
  <si>
    <t>0502</t>
  </si>
  <si>
    <t>Администрация ЗАТО Северск - расходы на благоустройство территории, связанные с ликвидацией последствий чрезвычайной ситуации</t>
  </si>
  <si>
    <t xml:space="preserve"> - благоустройство территории (текущие расходы)</t>
  </si>
  <si>
    <t xml:space="preserve"> - Капитальный ремонт объектов благоустройства территории</t>
  </si>
  <si>
    <t xml:space="preserve"> - Разработка муниципальных программ комплексного развития систем коммунальной инфраструктуры поселений и разработка технических заданий для инвестиционых программ организаций коммунального комплекса</t>
  </si>
  <si>
    <t xml:space="preserve"> - Благоустройство  территории</t>
  </si>
  <si>
    <t xml:space="preserve"> - Капитальный ремонт объектов коммунального хозяйства</t>
  </si>
  <si>
    <t xml:space="preserve"> - расходы на благоустройство территории, связанные с ликвидацией последствий чрезвычайной ситуации</t>
  </si>
  <si>
    <t xml:space="preserve"> - Бурение скважин (2-ая очередь)</t>
  </si>
  <si>
    <t xml:space="preserve"> - Инженерные сети и благоустройство 10 мкр.</t>
  </si>
  <si>
    <t xml:space="preserve"> - Расширение кладбища</t>
  </si>
  <si>
    <t xml:space="preserve"> - Теплоснабжение пос.Иглаково</t>
  </si>
  <si>
    <t xml:space="preserve"> - Очистные сооружения города</t>
  </si>
  <si>
    <t xml:space="preserve"> - Полигон бытовых отходов (ПИР)</t>
  </si>
  <si>
    <t xml:space="preserve"> - Инженерные сети и благоустройство жилого дома № 275/30 по ул.Тупиковой</t>
  </si>
  <si>
    <t xml:space="preserve"> - Инженерные сети и благоустройство жилого дома № 11 по ул.Леонтичука</t>
  </si>
  <si>
    <t xml:space="preserve"> - Автодорога ЦКПП - Путепровод (ПИР)</t>
  </si>
  <si>
    <t xml:space="preserve"> - Бурение скважин (2-ая очередь). Насосная станция 2-го подъема на площадке водозабора № 1 (ПИР)</t>
  </si>
  <si>
    <t xml:space="preserve"> - Общественный туалет в районе к/т "Россия" (ПИР)</t>
  </si>
  <si>
    <t xml:space="preserve"> - Строительство церкви Св. Богородицы Владимирской (ПИР)</t>
  </si>
  <si>
    <t>МП ЗАТО Северск "Самусь ЖКХ"</t>
  </si>
  <si>
    <t xml:space="preserve"> - Убытки от предоставления скидки по 30-км зоне (электроэнергия)</t>
  </si>
  <si>
    <t xml:space="preserve"> - покрытие убытков от реализации населению услуг по водоснабжению и водоотведению по ценам ниже себестоимости</t>
  </si>
  <si>
    <t xml:space="preserve"> - Возмещение расходов при установлении уровня оплаты населением услуг по теплоснабжению в размере 90% с 01.07.2006 по 31.12.2006</t>
  </si>
  <si>
    <t xml:space="preserve"> - покрытие убытков от реализации теплоэнергии населению по ценам ниже себестоимости</t>
  </si>
  <si>
    <t xml:space="preserve"> - Покрытие убытков от реализации электроэнергии населению по ценам ниже себестоимости</t>
  </si>
  <si>
    <t xml:space="preserve"> - компенсация энергоснабжающим организациям убытков, связанных с ростом цен на нефть</t>
  </si>
  <si>
    <t xml:space="preserve"> - возмещение расходов при установлении уровня оплаты населением услуг по теплоснабжению в размере 90% с 01.01.06 по 30.06.06</t>
  </si>
  <si>
    <t>МУП "Тепловые сети"</t>
  </si>
  <si>
    <t>ОАО ГЭС - убытки от реализации услуг населению</t>
  </si>
  <si>
    <t>ОАО ТС</t>
  </si>
  <si>
    <t xml:space="preserve"> - убытки от реализации т/э населению по ценам ниже себестоимости</t>
  </si>
  <si>
    <t xml:space="preserve"> - Возмещение расходов при установлении уровня  оплаты населением услуг по теплоснабжению в размере 90% с 01.07.2006 по 31.12.2006</t>
  </si>
  <si>
    <t>0504</t>
  </si>
  <si>
    <t xml:space="preserve"> - Капитальный ремонт нежилых помещений</t>
  </si>
  <si>
    <t xml:space="preserve"> - Капитальный ремонт бани МП ЗАТО Северск "Самусь ЖКХ"</t>
  </si>
  <si>
    <t xml:space="preserve"> - Капитальный ремонт бани МП"Камея"</t>
  </si>
  <si>
    <t xml:space="preserve"> - расходы по содержанию объектов коммунального хозяйства</t>
  </si>
  <si>
    <t xml:space="preserve"> - Организация услуг по содержанию жилищного фонда МКП ЕЗ</t>
  </si>
  <si>
    <t>0600</t>
  </si>
  <si>
    <t>Охрана окружающей среды</t>
  </si>
  <si>
    <t>0602</t>
  </si>
  <si>
    <t>КООС и ПР</t>
  </si>
  <si>
    <t xml:space="preserve"> - смета</t>
  </si>
  <si>
    <t xml:space="preserve"> - мероприятия в области охраны окружающей среды и природных ресурсов</t>
  </si>
  <si>
    <t>0700</t>
  </si>
  <si>
    <t>Образование</t>
  </si>
  <si>
    <t>0701</t>
  </si>
  <si>
    <t>МДОУ "Детский сад № 1"</t>
  </si>
  <si>
    <t>МДОУ КВ "Детский сад № 4 "Красная шапочка"</t>
  </si>
  <si>
    <t>МДОУ КВ "Детский сад № 6 "Журавушка"</t>
  </si>
  <si>
    <t>МДОУ "Детский сад № 7"</t>
  </si>
  <si>
    <t>МДОУ КВ "Детский сад № 10 "Волчок"</t>
  </si>
  <si>
    <t>МДОУ "Детский сад № 11"</t>
  </si>
  <si>
    <t>МДОУ "Детский сад № 16"</t>
  </si>
  <si>
    <t>МДОУ "Детский сад № 17"</t>
  </si>
  <si>
    <t>МДОУ КВ "Детский сад № 18 "Ласточка"</t>
  </si>
  <si>
    <t>МДОУ "Детский сад № 19"</t>
  </si>
  <si>
    <t>МДОУ КВ "Детский сад № 20 "Гвоздика"</t>
  </si>
  <si>
    <t>МДОУ "Детский сад № 25"</t>
  </si>
  <si>
    <t>МДОУ КВ "Детский сад № 27 "Елочка"</t>
  </si>
  <si>
    <t>МДОУ КВ "Детский сад № 28 "Анютины глазки"</t>
  </si>
  <si>
    <t>МДОУ КВ "Детский сад № 30 "Львенок"</t>
  </si>
  <si>
    <t>МДОУ "Детский сад № 31"</t>
  </si>
  <si>
    <t>МДОУ "Детский сад № 34"</t>
  </si>
  <si>
    <t>МДОУ КВ "Детский сад № 35 "Одуванчик"</t>
  </si>
  <si>
    <t>МДОУ "Детский сад № 37"</t>
  </si>
  <si>
    <t>МДОУ "Детский сад № 40"</t>
  </si>
  <si>
    <t>МДОУ "Детский сад № 44"</t>
  </si>
  <si>
    <t>МДОУ "Детский сад № 45"</t>
  </si>
  <si>
    <t>МДОУ КВ "Детский сад № 47 "Лебедь"</t>
  </si>
  <si>
    <t>МДОУ "Детский сад № 48"</t>
  </si>
  <si>
    <t>МДОУ "Детский сад № 50"</t>
  </si>
  <si>
    <t>МДОУ "Детский сад № 52"</t>
  </si>
  <si>
    <t>МДОУ "Детский сад № 53"</t>
  </si>
  <si>
    <t>МДОУ "Детский сад № 54"</t>
  </si>
  <si>
    <t>МДОУ "Детский сад № 55"</t>
  </si>
  <si>
    <t>МДОУ "Детский сад № 56"</t>
  </si>
  <si>
    <t>МДОУ "Детский сад № 57"</t>
  </si>
  <si>
    <t>МДОУ ЦРР детский сад № 58 "Родничок"</t>
  </si>
  <si>
    <t>МДОУ "Детский сад № 59"</t>
  </si>
  <si>
    <t>МДОУ "Детский сад № 60"</t>
  </si>
  <si>
    <t>0702</t>
  </si>
  <si>
    <t>Управление образования Администрации ЗАТО Северск - пособия детям под опекой (субвенция ТО)</t>
  </si>
  <si>
    <t>МОУ "Самусьский лицей имени академика В.В.Пекарского"</t>
  </si>
  <si>
    <t>МУ ЗАТО Северск "СОШ № 76"</t>
  </si>
  <si>
    <t>МОУ "Северская гимназия"</t>
  </si>
  <si>
    <t>МУ ЗАТО Северск "СОШ № 78"</t>
  </si>
  <si>
    <t>МУ ЗАТО Северск "СОШ № 80"</t>
  </si>
  <si>
    <t>МУ ЗАТО Северск "СОШ № 81 им.А.Бородина и А.Кочева"</t>
  </si>
  <si>
    <t>МУ ЗАТО Северск "СОШ № 83"</t>
  </si>
  <si>
    <t>МУ ЗАТО Северск "СОШ № 84"</t>
  </si>
  <si>
    <t>МУ "СОШ № 85"</t>
  </si>
  <si>
    <t>МУ ЗАТО Северск "СОШ № 86"</t>
  </si>
  <si>
    <t>МУ "СОШ № 87"</t>
  </si>
  <si>
    <t>МУ ЗАТО Северск "СОШ № 88"</t>
  </si>
  <si>
    <t>МУ ЗАТО Северск "СОШ № 90"</t>
  </si>
  <si>
    <t>МУ ЗАТО Северск "СОШ № 89"</t>
  </si>
  <si>
    <t>МУ "СОШ № 193"</t>
  </si>
  <si>
    <t>МОУ СФМЛ</t>
  </si>
  <si>
    <t>МУ ЗАТО Северск "ОСШ № 196"</t>
  </si>
  <si>
    <t>МУ ЗАТО Северск "СОШ № 197"</t>
  </si>
  <si>
    <t>МУ "СОШ № 198"</t>
  </si>
  <si>
    <t>МУ "Орловская школа"</t>
  </si>
  <si>
    <t>МУ Лицей</t>
  </si>
  <si>
    <t>МУ "В(с) ОСШ школа № 79"</t>
  </si>
  <si>
    <t>МОУ "Школа-интернат для детей-сирот и детей, оставшихся без попечения родителей, № 82"</t>
  </si>
  <si>
    <t>ОГОУ "Школа-интернат для детей-сирот и детей, оставшихся без попечения родителей, № 82"</t>
  </si>
  <si>
    <t>МОУ ЗАТО Северск школа-интернат № 195 VIII вида</t>
  </si>
  <si>
    <t>ОГОУ "Специальная (коррекционная) школа-интернат № 195 VIII вида"</t>
  </si>
  <si>
    <t>МОУ ЗАТО Северск ДОД ДМШ им.П.И.Чайковского</t>
  </si>
  <si>
    <t>МОУ ЗАТО Северск ДОД "Самусьская ДМШ"</t>
  </si>
  <si>
    <t>МОУ ДОД "Художественная школа"</t>
  </si>
  <si>
    <t>МУ ДО СТШ "Меридиан"</t>
  </si>
  <si>
    <t>МОУ ЗАТО Северск ДОД СДЮСШОР "Лидер"</t>
  </si>
  <si>
    <t>МОУ ЗАТО Северск ДОД СДЮСШОР "Янтарь"</t>
  </si>
  <si>
    <t>МОУ ЗАТО Северск ДОД ЦДТ</t>
  </si>
  <si>
    <t>МОУ ЗАТО Северск ДОД ДЮСШ НВС "Русь"</t>
  </si>
  <si>
    <t>МОУ ЗАТО Северск ДОД СДЮСШОР Олимпийского резерва гимнастики им. Р.Кузнецова</t>
  </si>
  <si>
    <t>МОУ ЗАТО Северск ДОД "СДЮСШОР по легкой атлетике"</t>
  </si>
  <si>
    <t>МОУ ЗАТО Северск ДОД "Центр Поиск"</t>
  </si>
  <si>
    <t>МОУ ЗАТО Северск ДОД СДЮСШОР им.Л.Егоровой</t>
  </si>
  <si>
    <t>МОУ ЗАТО Северск ДОД СДЮСШ хоккея и футбола "Смена"</t>
  </si>
  <si>
    <t>0704</t>
  </si>
  <si>
    <t>МУ "Колледж искусств"</t>
  </si>
  <si>
    <t>МОУ СПО СПК</t>
  </si>
  <si>
    <t>0707</t>
  </si>
  <si>
    <t>Отдел по делам молодёжи Администрации ЗАТО Северск - мероприятия в области молодежной политики</t>
  </si>
  <si>
    <t>МОУ "Самусьский лицей имени академика В.В.Пекарского" - оздоровительная кампания</t>
  </si>
  <si>
    <t>МУ ЗАТО Северск "СОШ № 76" - оздоровительная кампания</t>
  </si>
  <si>
    <t>МОУ "Северская гимназия" - оздоровительная кампания</t>
  </si>
  <si>
    <t>МУ ЗАТО Северск "СОШ № 78" - оздоровительная кампания</t>
  </si>
  <si>
    <t>МУ ЗАТО Северск "СОШ № 80" - оздоровительная кампания</t>
  </si>
  <si>
    <t>МУ ЗАТО Северск "СОШ № 81 им.А.Бородина и А.Кочева" - оздоровительная кампания</t>
  </si>
  <si>
    <t>МУ ЗАТО Северск "СОШ № 83" - оздоровительная кампания</t>
  </si>
  <si>
    <t>МУ ЗАТО Северск "СОШ № 84" - оздоровительная кампания</t>
  </si>
  <si>
    <t>МУ "СОШ № 85" - оздоровительная кампания</t>
  </si>
  <si>
    <t>МУ ЗАТО Северск "СОШ № 86" - оздоровительная кампания</t>
  </si>
  <si>
    <t>МУ "СОШ № 87" - оздоровительная кампания</t>
  </si>
  <si>
    <t>МУ ЗАТО Северск "СОШ № 88" - оздоровительная кампания</t>
  </si>
  <si>
    <t>МУ ЗАТО Северск "СОШ № 90" - оздоровительная кампания</t>
  </si>
  <si>
    <t>МУ ЗАТО Северск "СОШ № 89" - оздоровительная кампания</t>
  </si>
  <si>
    <t>МУ "СОШ № 193" - оздоровительная кампания</t>
  </si>
  <si>
    <t>МОУ СФМЛ - оздоровительная кампания</t>
  </si>
  <si>
    <t>МУ ЗАТО Северск "ОСШ № 196" - оздоровительная кампания</t>
  </si>
  <si>
    <t>МУ ЗАТО Северск "СОШ № 197" - оздоровительная кампания</t>
  </si>
  <si>
    <t>МУ "СОШ № 198" - оздоровительная кампания</t>
  </si>
  <si>
    <t>МУ "Орловская школа" - оздоровительная кампания</t>
  </si>
  <si>
    <t>МУ ДО СТШ "Меридиан" - оздоровительная кампания</t>
  </si>
  <si>
    <t>МОУ ЗАТО Северск ДОД СДЮСШОР "Лидер" - оздоровительная кампания</t>
  </si>
  <si>
    <t>МОУ ЗАТО Северск ДОД СДЮСШОР "Янтарь" - оздоровительная кампания</t>
  </si>
  <si>
    <t>МОУ ЗАТО Северск ДОД ДЮСШ НВС "Русь" - оздоровительная кампания</t>
  </si>
  <si>
    <t>МОУ ЗАТО Северск ДОД СДЮСШОР Олимпийского резерва гимнастики им. Р.Кузнецова - оздоровительная кампания</t>
  </si>
  <si>
    <t>МОУ ЗАТО Северск ДОД "СДЮСШОР по легкой атлетике" - оздоровительная кампания</t>
  </si>
  <si>
    <t>МОУ ЗАТО Северск ДОД СДЮСШОР им.Л.Егоровой - оздоровительная кампания</t>
  </si>
  <si>
    <t>МОУ ЗАТО Северск ДОД СДЮСШ хоккея и футбола "Смена" - оздоровительная кампания</t>
  </si>
  <si>
    <t>МУ ОЛ "Зелёный мыс" - оздоровительная кампания</t>
  </si>
  <si>
    <t>МУ ДОЛ "Берёзка" - оздоровительная кампания</t>
  </si>
  <si>
    <t>МУ ЗАТО Северск ДОЛ "Восход" - оздоровительная кампания</t>
  </si>
  <si>
    <t>ООО "Санаторий Синий Утес" - оздоровительная кампания</t>
  </si>
  <si>
    <t>0709</t>
  </si>
  <si>
    <t xml:space="preserve"> - методический кабинет</t>
  </si>
  <si>
    <t xml:space="preserve"> - хозяйственно-эксплуатационный участок</t>
  </si>
  <si>
    <t xml:space="preserve"> - информационно-технический медиацентр</t>
  </si>
  <si>
    <t xml:space="preserve"> - прочие структурные подразделения</t>
  </si>
  <si>
    <t xml:space="preserve"> - обеспечение деятельности подведомственных учреждений</t>
  </si>
  <si>
    <t xml:space="preserve"> - ДСЯ № 55. Узел теплового ввода (ПИР)</t>
  </si>
  <si>
    <t xml:space="preserve"> - Открытый городошный корт ДЮСШ "Русь" (ПИР)</t>
  </si>
  <si>
    <t>МУ "В(с) ОСШ школа № 79" - УПМ</t>
  </si>
  <si>
    <t>МУ ДО СТШ "Меридиан" - спортивный лагерь "Нахимовец"</t>
  </si>
  <si>
    <t>ГОУ НПО ПУ № 10</t>
  </si>
  <si>
    <t>ГОУ НПО "ПУ № 32"</t>
  </si>
  <si>
    <t>МУ ОЛ "Зелёный мыс"</t>
  </si>
  <si>
    <t>МУ ДОЛ "Берёзка"</t>
  </si>
  <si>
    <t>МУ ЗАТО Северск ДОЛ "Восход"</t>
  </si>
  <si>
    <t>МУ"УДУ" - центр.бухгалтерия</t>
  </si>
  <si>
    <t>0800</t>
  </si>
  <si>
    <t>Культура, кинематография и средства массовой информации</t>
  </si>
  <si>
    <t>0801</t>
  </si>
  <si>
    <t>МУ ЦГБ</t>
  </si>
  <si>
    <t>МУ ЦДБ</t>
  </si>
  <si>
    <t>МУ "Музей г.Северска"</t>
  </si>
  <si>
    <t>МУ "Самусьский центр культуры"</t>
  </si>
  <si>
    <t>МУ "МТ "Наш мир"</t>
  </si>
  <si>
    <t>МУ "СМТ"</t>
  </si>
  <si>
    <t>Детский театр</t>
  </si>
  <si>
    <t>МУ "Археологическая инспекция"</t>
  </si>
  <si>
    <t>МУ "СПП"</t>
  </si>
  <si>
    <t>0803</t>
  </si>
  <si>
    <t>МП ЗАТО Северск СМИ ИА "Радио Северска" - Оплата стоимости программ социальной значимости</t>
  </si>
  <si>
    <t>ООО "Северская телекомпания" - Оплата стоимости программ социальной значимости</t>
  </si>
  <si>
    <t>0804</t>
  </si>
  <si>
    <t>С.М.И. МУ газета "Диалог"</t>
  </si>
  <si>
    <t>МУ Редакция СМИ городской журнал "Северский меридиан"</t>
  </si>
  <si>
    <t>0900</t>
  </si>
  <si>
    <t>Здравоохранение и спорт</t>
  </si>
  <si>
    <t>0901</t>
  </si>
  <si>
    <t>Самусьская больница ФГУ "СОМЦ Росздрава"</t>
  </si>
  <si>
    <t xml:space="preserve"> - амбулаторно-поликлиническая служба</t>
  </si>
  <si>
    <t xml:space="preserve"> - фельдшерско-акушерские пункты</t>
  </si>
  <si>
    <t xml:space="preserve"> - станция скорой медицинской помощи</t>
  </si>
  <si>
    <t xml:space="preserve"> - прочие подразделения</t>
  </si>
  <si>
    <t>ФГУЗ ЦМСЧ №81 ФМБА России</t>
  </si>
  <si>
    <t xml:space="preserve"> - больница № 2</t>
  </si>
  <si>
    <t xml:space="preserve"> - больница № 1</t>
  </si>
  <si>
    <t xml:space="preserve"> - детская больница</t>
  </si>
  <si>
    <t xml:space="preserve"> - лечебно-диагностический центр (поликлиника № 1)</t>
  </si>
  <si>
    <t xml:space="preserve"> - поликлиника № 2</t>
  </si>
  <si>
    <t xml:space="preserve"> - детская поликлиника</t>
  </si>
  <si>
    <t xml:space="preserve"> - стоматологическая поликлиника</t>
  </si>
  <si>
    <t xml:space="preserve"> - прочие поликлинические службы</t>
  </si>
  <si>
    <t xml:space="preserve"> - детский санаторий</t>
  </si>
  <si>
    <t xml:space="preserve"> - отделение переливания крови</t>
  </si>
  <si>
    <t xml:space="preserve"> - молочная кухня</t>
  </si>
  <si>
    <t xml:space="preserve"> - медтехника и медбаза</t>
  </si>
  <si>
    <t xml:space="preserve"> - дорогостоящее лечение и гемодиализ</t>
  </si>
  <si>
    <t xml:space="preserve"> - прочие  подразделения</t>
  </si>
  <si>
    <t xml:space="preserve"> - перинатальный центр (роддом)</t>
  </si>
  <si>
    <t xml:space="preserve"> - целевое финансирование на вакцинацию против гепатита А</t>
  </si>
  <si>
    <t xml:space="preserve"> - организация общих врачебных практик</t>
  </si>
  <si>
    <t>0902</t>
  </si>
  <si>
    <t>Комитет по физической культуре и спорту Администрации ЗАТО Северск - мероприятия по физкультуре и спорту</t>
  </si>
  <si>
    <t>0904</t>
  </si>
  <si>
    <t xml:space="preserve"> - Роддом на 80 коек</t>
  </si>
  <si>
    <t xml:space="preserve"> - Больница на 100 коек в пос.Самусь</t>
  </si>
  <si>
    <t>1000</t>
  </si>
  <si>
    <t>Социальная политика</t>
  </si>
  <si>
    <t>1001</t>
  </si>
  <si>
    <t xml:space="preserve"> - расходы по Плану мероприятий - выплаты заслуженным гражданам города</t>
  </si>
  <si>
    <t xml:space="preserve"> - расходы по Плану мероприятий - доплаты к пенсиям неработающим пенсионерам</t>
  </si>
  <si>
    <t xml:space="preserve"> - расходы по Плану мероприятий - доплаты к пенсиям  почетным гражданам</t>
  </si>
  <si>
    <t xml:space="preserve"> - для исполнения МУ "Центр социальных льгот, помощи, и выплат" надбавки к пенсиям муниципальных служащих</t>
  </si>
  <si>
    <t xml:space="preserve"> - для исполнения МУ "Центр социальных льгот, помощи, и выплат" доплаты к пенсиям почетным гражданам города</t>
  </si>
  <si>
    <t xml:space="preserve"> - для исполнения МУ "Центр социальных льгот, помощи, и выплат" доплаты к пенсиям неработающим пенсионерам</t>
  </si>
  <si>
    <t xml:space="preserve"> - для исполнения МУ "Центр социальных льгот, помощи, и выплат" доплаты к пенсиям заслуженным работникам города</t>
  </si>
  <si>
    <t>1002</t>
  </si>
  <si>
    <t>МУ "Центр социальных льгот, помощи и выплат"</t>
  </si>
  <si>
    <t>ОГУ "Центр социальной поддержки населения ЗАТО Северск"</t>
  </si>
  <si>
    <t>МСУ "Приют луч надежды"</t>
  </si>
  <si>
    <t>ОГСУ "Дом-интернат "Луч надежды" ЗАТО Северск"</t>
  </si>
  <si>
    <t>МСУ МСО "Виола"</t>
  </si>
  <si>
    <t>ОГСУ "Дом-интернат для престарелых и инвалидов "Виола" ЗАТО Северск"</t>
  </si>
  <si>
    <t>МУ СО РЦ</t>
  </si>
  <si>
    <t>ОГУ "Реабилитационный центр для детей и подростков с ограниченными возможностями ЗАТО Северск"</t>
  </si>
  <si>
    <t>ОГУ "Реабилитационный Центр для детей и подростков с ограниченными возможностями ЗАТО Северск"</t>
  </si>
  <si>
    <t>ОГУ "Комплексный центр социального обслуживания населения ЗАТО Северск"</t>
  </si>
  <si>
    <t>МУ "Центр"</t>
  </si>
  <si>
    <t>МУ "Центр жилищных субсидий"</t>
  </si>
  <si>
    <t>1003</t>
  </si>
  <si>
    <t>Администрация ЗАТО Северск - оказание социальной помощи</t>
  </si>
  <si>
    <t>Отдел по делам молодёжи Администрации ЗАТО Северск - Программа "Поддержка молодых семей ЗАТО Северск в решении жилищной проблемы на 2006 год"</t>
  </si>
  <si>
    <t xml:space="preserve"> - для распределения МПУК "Жилищное хозяйство"-покрытие убытков от предоставления льгот по оплате содержания и текущего ремонта жилищного фонда (ветераны)</t>
  </si>
  <si>
    <t xml:space="preserve"> - для распределения МПУК "Жилищное хозяйство"-покрытие убытков от предоставления льгот по оплате содержания и текущего ремонта жилищного фонда (реабилитированные)</t>
  </si>
  <si>
    <t xml:space="preserve"> - для распределения МПУК "Жилищное хозяйство"-покрытие убытков от предоставления льгот по оплате содержания и текущего ремонта жилищного фонда (поч.гражд.)</t>
  </si>
  <si>
    <t xml:space="preserve"> - для распределения ООО ЖЭУ "Альтернатива" - покрытие убытков от предоставления льгот гражданам ТСЖ по оплате содержания и текущего ремонта жилищного фонда (ветераны)</t>
  </si>
  <si>
    <t xml:space="preserve"> - субсидии на оплату жилого помещения и коммунальных услуг</t>
  </si>
  <si>
    <t xml:space="preserve"> - субсидии на оплату жилого помещения и коммунальных услуг  (субвенции ТО)</t>
  </si>
  <si>
    <t xml:space="preserve"> - для исполнения МУ "Центр социальных льгот, помощи и выплат" ежемесячное пособие на ребенка</t>
  </si>
  <si>
    <t xml:space="preserve"> - ЕДВ реабилитированным</t>
  </si>
  <si>
    <t xml:space="preserve"> - возмещение расходов от предоставления льгот ветеранам по оплате твердого топлива</t>
  </si>
  <si>
    <t xml:space="preserve"> - возмещение расходов от предоставления льгот многодетным по оплате твердого топлива</t>
  </si>
  <si>
    <t xml:space="preserve"> - льготы по ЖКУ-ветераны</t>
  </si>
  <si>
    <t xml:space="preserve"> - покрытие убытков от предоставления льгот по оплате жилищно-коммунальных услуг (многодетные)</t>
  </si>
  <si>
    <t xml:space="preserve"> - покрытие убытков от предоставления льгот по оплате жилищно-коммунальных услуг-реабилитир.</t>
  </si>
  <si>
    <t xml:space="preserve"> - покрытие убытков от предоставления льгот по оплате теплоэнергии (ветераны)</t>
  </si>
  <si>
    <t xml:space="preserve"> - покрытие убытков от предоставления льгот по оплате теплоэнергии (многодетные)</t>
  </si>
  <si>
    <t xml:space="preserve"> - покрытие убытков от предоставления льгот по оплате теплоэнергии (реабилитированные)</t>
  </si>
  <si>
    <t xml:space="preserve"> - покрытие убытков от предоставления льгот по оплате теплоэнергии (почетные граждане)</t>
  </si>
  <si>
    <t xml:space="preserve"> - покрытие убытков от предоставления льгот по оплате теплоэнергии (инвалиды)</t>
  </si>
  <si>
    <t>ОАО ГЭС - Покрытие убытков от предоставления льгот по оплате э/э почетным гражданам</t>
  </si>
  <si>
    <t>МП ГЭС</t>
  </si>
  <si>
    <t xml:space="preserve"> - покрытие убытков от предоставления льгот по оплате электроэнергии (ветераны)</t>
  </si>
  <si>
    <t xml:space="preserve"> - покрытие убытков от предоставления льгот по оплате электроэнергии (многодетные)</t>
  </si>
  <si>
    <t xml:space="preserve"> - покрытие убытков от предоставления льгот по оплате электроэнергии (реабилитированные)</t>
  </si>
  <si>
    <t xml:space="preserve"> - покрытие убытков от предоставления льгот по оплате электроэнергии (почетные граждане)</t>
  </si>
  <si>
    <t>МП "Северский водоканал"</t>
  </si>
  <si>
    <t xml:space="preserve"> - покрытие убытков от предоставления льгот по оплате водоснабжения и водоотведения (ветераны)</t>
  </si>
  <si>
    <t xml:space="preserve"> - покрытие убытков от предоставления льгот по оплате водоснабжения и водоотведения (многодетные)</t>
  </si>
  <si>
    <t xml:space="preserve"> - покрытие убытков от предоставления льгот по оплате водоснабжения и водоотведения (реабилитированные)</t>
  </si>
  <si>
    <t xml:space="preserve"> - покрытие убытков от предоставления льгот по оплате водоснабжения и водоотведения (почетные граждане)</t>
  </si>
  <si>
    <t xml:space="preserve"> - субсидии на оплату жилого помещения и коммунальных услуг (субвенции ТО)</t>
  </si>
  <si>
    <t xml:space="preserve"> - госполномочия по предост ЕКВ на оплату доп площади и ЕДВ на приобр  тв топлива (субв ТО)</t>
  </si>
  <si>
    <t xml:space="preserve"> - Покрытие убытков от предоставления льгот по оплате т/э почетным гражданам</t>
  </si>
  <si>
    <t xml:space="preserve"> - Покрытие убытков от предоставления льгот федер.категориям граждан (инвалиды)</t>
  </si>
  <si>
    <t>ОАО СВК - Покрытие убытков от предоставления льгот по оплате водосн. и водоотв. почетным гражданам</t>
  </si>
  <si>
    <t>1004</t>
  </si>
  <si>
    <t>1006</t>
  </si>
  <si>
    <t>Администрация ЗАТО Северск - расходы по Плану мероприятий - местные акты</t>
  </si>
  <si>
    <t xml:space="preserve"> - для исполнения МУ "Центр социальных льгот, помощи и выплат" другие пособия гражданам, имеющим детей</t>
  </si>
  <si>
    <t xml:space="preserve"> - денежная компенсация при оплате услуг за жилье специалистам сельской местности</t>
  </si>
  <si>
    <t xml:space="preserve"> - ЕДВ труженникам</t>
  </si>
  <si>
    <t xml:space="preserve"> - ЕДВ ветеранам</t>
  </si>
  <si>
    <t xml:space="preserve"> - для исполнения МУ "Центр социальных льгот, помощи и выплат" по местным актам</t>
  </si>
  <si>
    <t xml:space="preserve"> - ЕДВ вдовам</t>
  </si>
  <si>
    <t xml:space="preserve"> - компенсация за сданное жилье (субвенция на переселение граждан закрытых административно-территориальных образований)</t>
  </si>
  <si>
    <t xml:space="preserve"> - компенсация за сданное жилье (субвенция на переселение граждан закрытых административно-территориальных образований-остаток пр.лет)</t>
  </si>
  <si>
    <t xml:space="preserve"> - Обеспечение жильем граждан, переезжающих из ЗАТО (субсидия на переселение граждан закрытых административно-территориальных образований)</t>
  </si>
  <si>
    <t>ВСЕГО:</t>
  </si>
  <si>
    <t>Утв. план 2006 года</t>
  </si>
  <si>
    <t>Уточн. план 2006 года</t>
  </si>
  <si>
    <t>Утв. план    1кв</t>
  </si>
  <si>
    <t>Утв. план 2 кв</t>
  </si>
  <si>
    <t>Утв.   план 3 кв</t>
  </si>
  <si>
    <t>Утв.  план 4 кв</t>
  </si>
  <si>
    <t>Уточн.   план 4 кв</t>
  </si>
  <si>
    <t>Дошкольное образование - всего, в т.ч.:</t>
  </si>
  <si>
    <t>Общее образование - всег, в т.ч.:</t>
  </si>
  <si>
    <t>Среднее профессиональное образование - всего, в т.ч.:</t>
  </si>
  <si>
    <t>к Решению Думы ЗАТО Северск</t>
  </si>
  <si>
    <t>Приложение  3</t>
  </si>
  <si>
    <t>Молодежная политика и оздоровление детей- всего, в т.ч.:</t>
  </si>
  <si>
    <t>Детская оздоровительная кампания (приложение)</t>
  </si>
  <si>
    <t>Другие вопросы в области образования - всего,  в т.ч. :</t>
  </si>
  <si>
    <t xml:space="preserve">Здравоохранение </t>
  </si>
  <si>
    <t>Спорт и физическая культура</t>
  </si>
  <si>
    <t>Другие вопросы в области здравоохранения и спорта</t>
  </si>
  <si>
    <t>Культура</t>
  </si>
  <si>
    <t>Телевидение и радиовещание</t>
  </si>
  <si>
    <t>Периодическая печать и издательства</t>
  </si>
  <si>
    <t>Пенсионное обеспечение</t>
  </si>
  <si>
    <t>Социальное обслуживание населения - всего, в т.ч.:</t>
  </si>
  <si>
    <t>Социальное обеспечение населения - всего, в т.ч. :</t>
  </si>
  <si>
    <t>Борьба с безпризорностью, опека и попечительство</t>
  </si>
  <si>
    <t>Другие вопросы в области социальной политики - всего, в т.ч.:</t>
  </si>
  <si>
    <t xml:space="preserve">УЖКХ ТиС Администрации ЗАТО Северск - для распределения МПУК "Жилищное хозяйство"-покрытие убытков от предоставления льгот по оплате содержания и текущего ремонта жилищного фонда </t>
  </si>
  <si>
    <t xml:space="preserve"> в т.ч. МП "Северскэлектросвязь"</t>
  </si>
  <si>
    <t>УКС Администрации - капитальное строительство</t>
  </si>
  <si>
    <r>
      <t xml:space="preserve">ДЕФИЦИТ - </t>
    </r>
    <r>
      <rPr>
        <b/>
        <sz val="10"/>
        <rFont val="Arial"/>
        <family val="2"/>
      </rPr>
      <t xml:space="preserve">всего (-) </t>
    </r>
  </si>
  <si>
    <t>доходы -всего</t>
  </si>
  <si>
    <t>доходы территории</t>
  </si>
  <si>
    <t>% к доходам территории без учета финансовой помощи из бюджета другого уровня</t>
  </si>
  <si>
    <t>ИСТОЧНИКИ ВНУТРЕННЕГО ФИНАНСИРОВАНИЯ ДЕФИЦИТА БЮДЖЕТА - всего</t>
  </si>
  <si>
    <t>Остатки средств на счетах - всего</t>
  </si>
  <si>
    <t>_на начало года</t>
  </si>
  <si>
    <t>_на конец года</t>
  </si>
  <si>
    <t>Заёмные средства - результат</t>
  </si>
  <si>
    <t xml:space="preserve">_получение кредитов банков </t>
  </si>
  <si>
    <t>_погашение основной суммы задолженности</t>
  </si>
  <si>
    <t>МУ ПАТП-1 ЗАТО Северск - покрытие убытков на пассажироперевозках</t>
  </si>
  <si>
    <t>МУ ПАТП-2 ЗАТО Северск - покрытие убытков на пассажироперевозках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</si>
</sst>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5"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5" fontId="2" fillId="2" borderId="0" xfId="17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 quotePrefix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quotePrefix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2" fillId="0" borderId="2" xfId="0" applyNumberFormat="1" applyFont="1" applyBorder="1" applyAlignment="1" quotePrefix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justify" wrapText="1"/>
    </xf>
    <xf numFmtId="0" fontId="0" fillId="0" borderId="2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 horizontal="left" vertical="center" wrapText="1"/>
    </xf>
    <xf numFmtId="4" fontId="0" fillId="3" borderId="2" xfId="0" applyNumberFormat="1" applyFont="1" applyFill="1" applyBorder="1" applyAlignment="1">
      <alignment/>
    </xf>
    <xf numFmtId="165" fontId="4" fillId="0" borderId="2" xfId="0" applyNumberFormat="1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 quotePrefix="1">
      <alignment horizontal="left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32"/>
  <sheetViews>
    <sheetView showZeros="0" tabSelected="1" zoomScale="75" zoomScaleNormal="75" zoomScaleSheetLayoutView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4" sqref="C14"/>
    </sheetView>
  </sheetViews>
  <sheetFormatPr defaultColWidth="9.140625" defaultRowHeight="12.75" outlineLevelRow="1" outlineLevelCol="1"/>
  <cols>
    <col min="1" max="1" width="8.7109375" style="15" customWidth="1"/>
    <col min="2" max="2" width="64.140625" style="28" customWidth="1"/>
    <col min="3" max="3" width="17.7109375" style="16" customWidth="1"/>
    <col min="4" max="4" width="13.8515625" style="16" customWidth="1"/>
    <col min="5" max="6" width="17.7109375" style="16" customWidth="1"/>
    <col min="7" max="7" width="17.7109375" style="16" hidden="1" customWidth="1" outlineLevel="1"/>
    <col min="8" max="8" width="17.7109375" style="17" hidden="1" customWidth="1" outlineLevel="1"/>
    <col min="9" max="9" width="17.7109375" style="17" customWidth="1" collapsed="1"/>
    <col min="10" max="11" width="17.7109375" style="17" hidden="1" customWidth="1" outlineLevel="1"/>
    <col min="12" max="12" width="17.7109375" style="17" customWidth="1" collapsed="1"/>
    <col min="13" max="14" width="17.7109375" style="17" hidden="1" customWidth="1" outlineLevel="1"/>
    <col min="15" max="15" width="17.7109375" style="17" customWidth="1" collapsed="1"/>
    <col min="16" max="17" width="17.7109375" style="17" customWidth="1"/>
    <col min="18" max="18" width="12.7109375" style="17" bestFit="1" customWidth="1"/>
    <col min="19" max="16384" width="8.8515625" style="17" customWidth="1"/>
  </cols>
  <sheetData>
    <row r="1" spans="1:16" ht="15.75">
      <c r="A1" s="15" t="s">
        <v>0</v>
      </c>
      <c r="P1" s="18" t="s">
        <v>425</v>
      </c>
    </row>
    <row r="2" spans="1:16" ht="15.75">
      <c r="A2" s="15" t="s">
        <v>6</v>
      </c>
      <c r="P2" s="18" t="s">
        <v>424</v>
      </c>
    </row>
    <row r="3" spans="1:16" ht="15" customHeight="1">
      <c r="A3" s="15" t="s">
        <v>6</v>
      </c>
      <c r="P3" s="1" t="s">
        <v>5</v>
      </c>
    </row>
    <row r="4" spans="1:2" ht="15.75" hidden="1">
      <c r="A4" s="15" t="s">
        <v>6</v>
      </c>
      <c r="B4" s="28" t="s">
        <v>0</v>
      </c>
    </row>
    <row r="5" spans="1:9" ht="43.5" customHeight="1">
      <c r="A5" s="15" t="s">
        <v>6</v>
      </c>
      <c r="B5" s="2" t="s">
        <v>10</v>
      </c>
      <c r="C5" s="52"/>
      <c r="D5" s="52"/>
      <c r="E5" s="52"/>
      <c r="F5" s="52"/>
      <c r="G5" s="52"/>
      <c r="H5" s="52"/>
      <c r="I5" s="52"/>
    </row>
    <row r="6" ht="15.75" hidden="1"/>
    <row r="7" ht="15.75" hidden="1"/>
    <row r="8" ht="15.75" hidden="1"/>
    <row r="9" ht="15.75" hidden="1"/>
    <row r="10" ht="15.75" hidden="1"/>
    <row r="11" ht="15.75" hidden="1"/>
    <row r="12" ht="15.75">
      <c r="Q12" s="19" t="s">
        <v>9</v>
      </c>
    </row>
    <row r="13" spans="1:17" s="20" customFormat="1" ht="72" customHeight="1">
      <c r="A13" s="3" t="s">
        <v>7</v>
      </c>
      <c r="B13" s="29" t="s">
        <v>8</v>
      </c>
      <c r="C13" s="4" t="s">
        <v>414</v>
      </c>
      <c r="D13" s="5" t="s">
        <v>1</v>
      </c>
      <c r="E13" s="6" t="s">
        <v>415</v>
      </c>
      <c r="F13" s="4" t="s">
        <v>416</v>
      </c>
      <c r="G13" s="5" t="s">
        <v>1</v>
      </c>
      <c r="H13" s="5" t="s">
        <v>2</v>
      </c>
      <c r="I13" s="4" t="s">
        <v>417</v>
      </c>
      <c r="J13" s="5" t="s">
        <v>1</v>
      </c>
      <c r="K13" s="5" t="s">
        <v>3</v>
      </c>
      <c r="L13" s="4" t="s">
        <v>418</v>
      </c>
      <c r="M13" s="5" t="s">
        <v>1</v>
      </c>
      <c r="N13" s="5" t="s">
        <v>4</v>
      </c>
      <c r="O13" s="4" t="s">
        <v>419</v>
      </c>
      <c r="P13" s="5" t="s">
        <v>1</v>
      </c>
      <c r="Q13" s="6" t="s">
        <v>420</v>
      </c>
    </row>
    <row r="14" spans="1:17" ht="15.75">
      <c r="A14" s="22" t="s">
        <v>11</v>
      </c>
      <c r="B14" s="9" t="s">
        <v>12</v>
      </c>
      <c r="C14" s="23">
        <v>147200.58</v>
      </c>
      <c r="D14" s="23">
        <v>-7327.2</v>
      </c>
      <c r="E14" s="23">
        <v>139873.38</v>
      </c>
      <c r="F14" s="23">
        <v>28549.2</v>
      </c>
      <c r="G14" s="23">
        <v>0</v>
      </c>
      <c r="H14" s="23">
        <v>28549.2</v>
      </c>
      <c r="I14" s="23">
        <v>51233.01</v>
      </c>
      <c r="J14" s="23">
        <v>0</v>
      </c>
      <c r="K14" s="23">
        <v>51233.01</v>
      </c>
      <c r="L14" s="23">
        <v>42266.1</v>
      </c>
      <c r="M14" s="23">
        <v>0</v>
      </c>
      <c r="N14" s="23">
        <v>42266.1</v>
      </c>
      <c r="O14" s="23">
        <v>25152.27</v>
      </c>
      <c r="P14" s="23">
        <v>-7327.2</v>
      </c>
      <c r="Q14" s="23">
        <v>17825.07</v>
      </c>
    </row>
    <row r="15" spans="1:17" ht="15.75">
      <c r="A15" s="21" t="s">
        <v>13</v>
      </c>
      <c r="B15" s="30" t="s">
        <v>14</v>
      </c>
      <c r="C15" s="24">
        <v>14363.6</v>
      </c>
      <c r="D15" s="24">
        <v>0</v>
      </c>
      <c r="E15" s="24">
        <v>14363.6</v>
      </c>
      <c r="F15" s="24">
        <v>3025</v>
      </c>
      <c r="G15" s="24">
        <v>0</v>
      </c>
      <c r="H15" s="24">
        <v>3025</v>
      </c>
      <c r="I15" s="24">
        <v>3530</v>
      </c>
      <c r="J15" s="24">
        <v>0</v>
      </c>
      <c r="K15" s="24">
        <v>3530</v>
      </c>
      <c r="L15" s="24">
        <v>3727.3</v>
      </c>
      <c r="M15" s="24">
        <v>0</v>
      </c>
      <c r="N15" s="24">
        <v>3727.3</v>
      </c>
      <c r="O15" s="24">
        <v>4081.3</v>
      </c>
      <c r="P15" s="24">
        <v>0</v>
      </c>
      <c r="Q15" s="24">
        <v>4081.3</v>
      </c>
    </row>
    <row r="16" spans="1:17" ht="15.75">
      <c r="A16" s="21" t="s">
        <v>15</v>
      </c>
      <c r="B16" s="30" t="s">
        <v>16</v>
      </c>
      <c r="C16" s="24">
        <v>65487.4</v>
      </c>
      <c r="D16" s="24">
        <v>0</v>
      </c>
      <c r="E16" s="24">
        <v>65487.4</v>
      </c>
      <c r="F16" s="24">
        <v>17616.7</v>
      </c>
      <c r="G16" s="24">
        <v>0</v>
      </c>
      <c r="H16" s="24">
        <v>17616.7</v>
      </c>
      <c r="I16" s="24">
        <v>18008</v>
      </c>
      <c r="J16" s="24">
        <v>0</v>
      </c>
      <c r="K16" s="24">
        <v>18008</v>
      </c>
      <c r="L16" s="24">
        <v>14587.7</v>
      </c>
      <c r="M16" s="24">
        <v>0</v>
      </c>
      <c r="N16" s="24">
        <v>14587.7</v>
      </c>
      <c r="O16" s="24">
        <v>15275</v>
      </c>
      <c r="P16" s="24">
        <v>0</v>
      </c>
      <c r="Q16" s="24">
        <v>15275</v>
      </c>
    </row>
    <row r="17" spans="1:17" ht="15.75">
      <c r="A17" s="21" t="s">
        <v>15</v>
      </c>
      <c r="B17" s="30" t="s">
        <v>17</v>
      </c>
      <c r="C17" s="24">
        <v>18510</v>
      </c>
      <c r="D17" s="24">
        <v>0</v>
      </c>
      <c r="E17" s="24">
        <v>18510</v>
      </c>
      <c r="F17" s="24">
        <v>3772</v>
      </c>
      <c r="G17" s="24">
        <v>0</v>
      </c>
      <c r="H17" s="24">
        <v>3772</v>
      </c>
      <c r="I17" s="24">
        <v>3869.9</v>
      </c>
      <c r="J17" s="24">
        <v>0</v>
      </c>
      <c r="K17" s="24">
        <v>3869.9</v>
      </c>
      <c r="L17" s="24">
        <v>4641.2</v>
      </c>
      <c r="M17" s="24">
        <v>0</v>
      </c>
      <c r="N17" s="24">
        <v>4641.2</v>
      </c>
      <c r="O17" s="24">
        <v>6226.9</v>
      </c>
      <c r="P17" s="24">
        <v>0</v>
      </c>
      <c r="Q17" s="24">
        <v>6226.9</v>
      </c>
    </row>
    <row r="18" spans="1:17" ht="15.75">
      <c r="A18" s="21" t="s">
        <v>15</v>
      </c>
      <c r="B18" s="30" t="s">
        <v>18</v>
      </c>
      <c r="C18" s="24">
        <v>3627.6</v>
      </c>
      <c r="D18" s="24">
        <v>0</v>
      </c>
      <c r="E18" s="24">
        <v>3627.6</v>
      </c>
      <c r="F18" s="24">
        <v>1054.7</v>
      </c>
      <c r="G18" s="24">
        <v>0</v>
      </c>
      <c r="H18" s="24">
        <v>1054.7</v>
      </c>
      <c r="I18" s="24">
        <v>893</v>
      </c>
      <c r="J18" s="24">
        <v>0</v>
      </c>
      <c r="K18" s="24">
        <v>893</v>
      </c>
      <c r="L18" s="24">
        <v>1049.4</v>
      </c>
      <c r="M18" s="24">
        <v>0</v>
      </c>
      <c r="N18" s="24">
        <v>1049.4</v>
      </c>
      <c r="O18" s="24">
        <v>630.5</v>
      </c>
      <c r="P18" s="24">
        <v>0</v>
      </c>
      <c r="Q18" s="24">
        <v>630.5</v>
      </c>
    </row>
    <row r="19" spans="1:17" ht="31.5">
      <c r="A19" s="21" t="s">
        <v>15</v>
      </c>
      <c r="B19" s="30" t="s">
        <v>19</v>
      </c>
      <c r="C19" s="24">
        <v>5072.6</v>
      </c>
      <c r="D19" s="24">
        <v>0</v>
      </c>
      <c r="E19" s="24">
        <v>5072.6</v>
      </c>
      <c r="F19" s="24">
        <v>1401.7</v>
      </c>
      <c r="G19" s="24">
        <v>0</v>
      </c>
      <c r="H19" s="24">
        <v>1401.7</v>
      </c>
      <c r="I19" s="24">
        <v>1397.9</v>
      </c>
      <c r="J19" s="24">
        <v>0</v>
      </c>
      <c r="K19" s="24">
        <v>1397.9</v>
      </c>
      <c r="L19" s="24">
        <v>1129.1</v>
      </c>
      <c r="M19" s="24">
        <v>0</v>
      </c>
      <c r="N19" s="24">
        <v>1129.1</v>
      </c>
      <c r="O19" s="24">
        <v>1143.9</v>
      </c>
      <c r="P19" s="24">
        <v>0</v>
      </c>
      <c r="Q19" s="24">
        <v>1143.9</v>
      </c>
    </row>
    <row r="20" spans="1:17" ht="31.5">
      <c r="A20" s="21" t="s">
        <v>15</v>
      </c>
      <c r="B20" s="30" t="s">
        <v>20</v>
      </c>
      <c r="C20" s="24">
        <v>12627.3</v>
      </c>
      <c r="D20" s="24">
        <v>0</v>
      </c>
      <c r="E20" s="24">
        <v>12627.3</v>
      </c>
      <c r="F20" s="24">
        <v>3231.7</v>
      </c>
      <c r="G20" s="24">
        <v>0</v>
      </c>
      <c r="H20" s="24">
        <v>3231.7</v>
      </c>
      <c r="I20" s="24">
        <v>3146.1</v>
      </c>
      <c r="J20" s="24">
        <v>0</v>
      </c>
      <c r="K20" s="24">
        <v>3146.1</v>
      </c>
      <c r="L20" s="24">
        <v>2678.2</v>
      </c>
      <c r="M20" s="24">
        <v>0</v>
      </c>
      <c r="N20" s="24">
        <v>2678.2</v>
      </c>
      <c r="O20" s="24">
        <v>3571.3</v>
      </c>
      <c r="P20" s="24">
        <v>0</v>
      </c>
      <c r="Q20" s="24">
        <v>3571.3</v>
      </c>
    </row>
    <row r="21" spans="1:17" ht="15.75">
      <c r="A21" s="21" t="s">
        <v>15</v>
      </c>
      <c r="B21" s="30" t="s">
        <v>21</v>
      </c>
      <c r="C21" s="24">
        <v>11858.5</v>
      </c>
      <c r="D21" s="24">
        <v>0</v>
      </c>
      <c r="E21" s="24">
        <v>11858.5</v>
      </c>
      <c r="F21" s="24">
        <v>3616.1</v>
      </c>
      <c r="G21" s="24">
        <v>0</v>
      </c>
      <c r="H21" s="24">
        <v>3616.1</v>
      </c>
      <c r="I21" s="24">
        <v>3008.9</v>
      </c>
      <c r="J21" s="24">
        <v>0</v>
      </c>
      <c r="K21" s="24">
        <v>3008.9</v>
      </c>
      <c r="L21" s="24">
        <v>2895.5</v>
      </c>
      <c r="M21" s="24">
        <v>0</v>
      </c>
      <c r="N21" s="24">
        <v>2895.5</v>
      </c>
      <c r="O21" s="24">
        <v>2338</v>
      </c>
      <c r="P21" s="24">
        <v>0</v>
      </c>
      <c r="Q21" s="24">
        <v>2338</v>
      </c>
    </row>
    <row r="22" spans="1:17" ht="31.5">
      <c r="A22" s="21" t="s">
        <v>15</v>
      </c>
      <c r="B22" s="30" t="s">
        <v>22</v>
      </c>
      <c r="C22" s="24">
        <v>2789.6</v>
      </c>
      <c r="D22" s="24">
        <v>0</v>
      </c>
      <c r="E22" s="24">
        <v>2789.6</v>
      </c>
      <c r="F22" s="24">
        <v>1397.8</v>
      </c>
      <c r="G22" s="24">
        <v>0</v>
      </c>
      <c r="H22" s="24">
        <v>1397.8</v>
      </c>
      <c r="I22" s="24">
        <v>854.6</v>
      </c>
      <c r="J22" s="24">
        <v>0</v>
      </c>
      <c r="K22" s="24">
        <v>854.6</v>
      </c>
      <c r="L22" s="24">
        <v>596.7</v>
      </c>
      <c r="M22" s="24">
        <v>0</v>
      </c>
      <c r="N22" s="24">
        <v>596.7</v>
      </c>
      <c r="O22" s="24">
        <v>-59.5</v>
      </c>
      <c r="P22" s="24">
        <v>0</v>
      </c>
      <c r="Q22" s="24">
        <v>-59.5</v>
      </c>
    </row>
    <row r="23" spans="1:17" ht="31.5">
      <c r="A23" s="21" t="s">
        <v>15</v>
      </c>
      <c r="B23" s="30" t="s">
        <v>23</v>
      </c>
      <c r="C23" s="24">
        <v>12587.01</v>
      </c>
      <c r="D23" s="24">
        <v>0</v>
      </c>
      <c r="E23" s="24">
        <v>12587.01</v>
      </c>
      <c r="F23" s="24">
        <v>3598</v>
      </c>
      <c r="G23" s="24">
        <v>0</v>
      </c>
      <c r="H23" s="24">
        <v>3598</v>
      </c>
      <c r="I23" s="24">
        <v>3566.41</v>
      </c>
      <c r="J23" s="24">
        <v>0</v>
      </c>
      <c r="K23" s="24">
        <v>3566.41</v>
      </c>
      <c r="L23" s="24">
        <v>2820.6</v>
      </c>
      <c r="M23" s="24">
        <v>0</v>
      </c>
      <c r="N23" s="24">
        <v>2820.6</v>
      </c>
      <c r="O23" s="24">
        <v>2602</v>
      </c>
      <c r="P23" s="24">
        <v>0</v>
      </c>
      <c r="Q23" s="24">
        <v>2602</v>
      </c>
    </row>
    <row r="24" spans="1:17" ht="15.75">
      <c r="A24" s="21" t="s">
        <v>15</v>
      </c>
      <c r="B24" s="30" t="s">
        <v>24</v>
      </c>
      <c r="C24" s="24">
        <v>12362.9</v>
      </c>
      <c r="D24" s="24">
        <v>0</v>
      </c>
      <c r="E24" s="24">
        <v>12362.9</v>
      </c>
      <c r="F24" s="24">
        <v>3400.7</v>
      </c>
      <c r="G24" s="24">
        <v>0</v>
      </c>
      <c r="H24" s="24">
        <v>3400.7</v>
      </c>
      <c r="I24" s="24">
        <v>3009.7</v>
      </c>
      <c r="J24" s="24">
        <v>0</v>
      </c>
      <c r="K24" s="24">
        <v>3009.7</v>
      </c>
      <c r="L24" s="24">
        <v>3232</v>
      </c>
      <c r="M24" s="24">
        <v>0</v>
      </c>
      <c r="N24" s="24">
        <v>3232</v>
      </c>
      <c r="O24" s="24">
        <v>2720.5</v>
      </c>
      <c r="P24" s="24">
        <v>0</v>
      </c>
      <c r="Q24" s="24">
        <v>2720.5</v>
      </c>
    </row>
    <row r="25" spans="1:17" ht="15.75">
      <c r="A25" s="21" t="s">
        <v>25</v>
      </c>
      <c r="B25" s="30" t="s">
        <v>26</v>
      </c>
      <c r="C25" s="24">
        <v>3005</v>
      </c>
      <c r="D25" s="24">
        <v>0</v>
      </c>
      <c r="E25" s="24">
        <v>3005</v>
      </c>
      <c r="F25" s="24">
        <v>91.1</v>
      </c>
      <c r="G25" s="24">
        <v>0</v>
      </c>
      <c r="H25" s="24">
        <v>91.1</v>
      </c>
      <c r="I25" s="24">
        <v>995.4</v>
      </c>
      <c r="J25" s="24">
        <v>0</v>
      </c>
      <c r="K25" s="24">
        <v>995.4</v>
      </c>
      <c r="L25" s="24">
        <v>957</v>
      </c>
      <c r="M25" s="24">
        <v>0</v>
      </c>
      <c r="N25" s="24">
        <v>957</v>
      </c>
      <c r="O25" s="24">
        <v>961.5</v>
      </c>
      <c r="P25" s="24">
        <v>0</v>
      </c>
      <c r="Q25" s="24">
        <v>961.5</v>
      </c>
    </row>
    <row r="26" spans="1:17" ht="31.5">
      <c r="A26" s="21" t="s">
        <v>27</v>
      </c>
      <c r="B26" s="30" t="s">
        <v>28</v>
      </c>
      <c r="C26" s="24">
        <v>3000</v>
      </c>
      <c r="D26" s="24">
        <v>-2720</v>
      </c>
      <c r="E26" s="24">
        <v>280</v>
      </c>
      <c r="F26" s="24">
        <v>300</v>
      </c>
      <c r="G26" s="24">
        <v>0</v>
      </c>
      <c r="H26" s="24">
        <v>300</v>
      </c>
      <c r="I26" s="24">
        <v>1570</v>
      </c>
      <c r="J26" s="24">
        <v>0</v>
      </c>
      <c r="K26" s="24">
        <v>1570</v>
      </c>
      <c r="L26" s="24">
        <v>-760.3</v>
      </c>
      <c r="M26" s="24">
        <v>0</v>
      </c>
      <c r="N26" s="24">
        <v>-760.3</v>
      </c>
      <c r="O26" s="24">
        <v>1890.3</v>
      </c>
      <c r="P26" s="24">
        <v>-2720</v>
      </c>
      <c r="Q26" s="24">
        <v>-829.7</v>
      </c>
    </row>
    <row r="27" spans="1:17" ht="30" customHeight="1">
      <c r="A27" s="21" t="s">
        <v>29</v>
      </c>
      <c r="B27" s="30" t="s">
        <v>30</v>
      </c>
      <c r="C27" s="24">
        <v>100</v>
      </c>
      <c r="D27" s="24">
        <v>0</v>
      </c>
      <c r="E27" s="24">
        <v>100</v>
      </c>
      <c r="F27" s="24">
        <v>0</v>
      </c>
      <c r="G27" s="24">
        <v>0</v>
      </c>
      <c r="H27" s="24">
        <v>0</v>
      </c>
      <c r="I27" s="24">
        <v>100</v>
      </c>
      <c r="J27" s="24">
        <v>0</v>
      </c>
      <c r="K27" s="24">
        <v>100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spans="1:17" ht="31.5">
      <c r="A28" s="21" t="s">
        <v>31</v>
      </c>
      <c r="B28" s="30" t="s">
        <v>32</v>
      </c>
      <c r="C28" s="24">
        <v>1037</v>
      </c>
      <c r="D28" s="24">
        <v>0</v>
      </c>
      <c r="E28" s="24">
        <v>1037</v>
      </c>
      <c r="F28" s="24">
        <v>0</v>
      </c>
      <c r="G28" s="24">
        <v>0</v>
      </c>
      <c r="H28" s="24">
        <v>0</v>
      </c>
      <c r="I28" s="24">
        <v>346</v>
      </c>
      <c r="J28" s="24">
        <v>0</v>
      </c>
      <c r="K28" s="24">
        <v>346</v>
      </c>
      <c r="L28" s="24">
        <v>346</v>
      </c>
      <c r="M28" s="24">
        <v>0</v>
      </c>
      <c r="N28" s="24">
        <v>346</v>
      </c>
      <c r="O28" s="24">
        <v>345</v>
      </c>
      <c r="P28" s="24">
        <v>0</v>
      </c>
      <c r="Q28" s="24">
        <v>345</v>
      </c>
    </row>
    <row r="29" spans="1:17" ht="31.5">
      <c r="A29" s="21" t="s">
        <v>31</v>
      </c>
      <c r="B29" s="30" t="s">
        <v>23</v>
      </c>
      <c r="C29" s="24">
        <v>1851</v>
      </c>
      <c r="D29" s="24">
        <v>0</v>
      </c>
      <c r="E29" s="24">
        <v>1851</v>
      </c>
      <c r="F29" s="24">
        <v>280.8</v>
      </c>
      <c r="G29" s="24">
        <v>0</v>
      </c>
      <c r="H29" s="24">
        <v>280.8</v>
      </c>
      <c r="I29" s="24">
        <v>1413.4</v>
      </c>
      <c r="J29" s="24">
        <v>0</v>
      </c>
      <c r="K29" s="24">
        <v>1413.4</v>
      </c>
      <c r="L29" s="24">
        <v>1612.9</v>
      </c>
      <c r="M29" s="24">
        <v>0</v>
      </c>
      <c r="N29" s="24">
        <v>1612.9</v>
      </c>
      <c r="O29" s="24">
        <v>-1456.1</v>
      </c>
      <c r="P29" s="24">
        <v>0</v>
      </c>
      <c r="Q29" s="24">
        <v>-1456.1</v>
      </c>
    </row>
    <row r="30" spans="1:17" ht="31.5">
      <c r="A30" s="21" t="s">
        <v>31</v>
      </c>
      <c r="B30" s="30" t="s">
        <v>33</v>
      </c>
      <c r="C30" s="24">
        <v>786.7</v>
      </c>
      <c r="D30" s="24">
        <v>0</v>
      </c>
      <c r="E30" s="24">
        <v>786.7</v>
      </c>
      <c r="F30" s="24">
        <v>0</v>
      </c>
      <c r="G30" s="24">
        <v>0</v>
      </c>
      <c r="H30" s="24">
        <v>0</v>
      </c>
      <c r="I30" s="24">
        <v>1062.1</v>
      </c>
      <c r="J30" s="24">
        <v>0</v>
      </c>
      <c r="K30" s="24">
        <v>1062.1</v>
      </c>
      <c r="L30" s="24">
        <v>902.9</v>
      </c>
      <c r="M30" s="24">
        <v>0</v>
      </c>
      <c r="N30" s="24">
        <v>902.9</v>
      </c>
      <c r="O30" s="24">
        <v>-1178.3</v>
      </c>
      <c r="P30" s="24">
        <v>0</v>
      </c>
      <c r="Q30" s="24">
        <v>-1178.3</v>
      </c>
    </row>
    <row r="31" spans="1:17" ht="31.5">
      <c r="A31" s="21" t="s">
        <v>31</v>
      </c>
      <c r="B31" s="30" t="s">
        <v>34</v>
      </c>
      <c r="C31" s="24">
        <v>1064.3</v>
      </c>
      <c r="D31" s="24">
        <v>0</v>
      </c>
      <c r="E31" s="24">
        <v>1064.3</v>
      </c>
      <c r="F31" s="24">
        <v>0</v>
      </c>
      <c r="G31" s="24">
        <v>0</v>
      </c>
      <c r="H31" s="24">
        <v>0</v>
      </c>
      <c r="I31" s="24">
        <v>632.1</v>
      </c>
      <c r="J31" s="24">
        <v>0</v>
      </c>
      <c r="K31" s="24">
        <v>632.1</v>
      </c>
      <c r="L31" s="24">
        <v>0</v>
      </c>
      <c r="M31" s="24">
        <v>0</v>
      </c>
      <c r="N31" s="24">
        <v>0</v>
      </c>
      <c r="O31" s="24">
        <v>432.2</v>
      </c>
      <c r="P31" s="24">
        <v>0</v>
      </c>
      <c r="Q31" s="24">
        <v>432.2</v>
      </c>
    </row>
    <row r="32" spans="1:17" ht="31.5">
      <c r="A32" s="21" t="s">
        <v>31</v>
      </c>
      <c r="B32" s="30" t="s">
        <v>35</v>
      </c>
      <c r="C32" s="24">
        <v>0</v>
      </c>
      <c r="D32" s="24">
        <v>0</v>
      </c>
      <c r="E32" s="24">
        <v>0</v>
      </c>
      <c r="F32" s="24">
        <v>280</v>
      </c>
      <c r="G32" s="24">
        <v>0</v>
      </c>
      <c r="H32" s="24">
        <v>280</v>
      </c>
      <c r="I32" s="24">
        <v>-280</v>
      </c>
      <c r="J32" s="24">
        <v>0</v>
      </c>
      <c r="K32" s="24">
        <v>-280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</row>
    <row r="33" spans="1:17" ht="47.25">
      <c r="A33" s="21" t="s">
        <v>31</v>
      </c>
      <c r="B33" s="30" t="s">
        <v>36</v>
      </c>
      <c r="C33" s="24">
        <v>0</v>
      </c>
      <c r="D33" s="24">
        <v>0</v>
      </c>
      <c r="E33" s="24">
        <v>0</v>
      </c>
      <c r="F33" s="24">
        <v>0.8</v>
      </c>
      <c r="G33" s="24">
        <v>0</v>
      </c>
      <c r="H33" s="24">
        <v>0.8</v>
      </c>
      <c r="I33" s="24">
        <v>-0.8</v>
      </c>
      <c r="J33" s="24">
        <v>0</v>
      </c>
      <c r="K33" s="24">
        <v>-0.8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</row>
    <row r="34" spans="1:17" ht="31.5">
      <c r="A34" s="21" t="s">
        <v>31</v>
      </c>
      <c r="B34" s="30" t="s">
        <v>37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710</v>
      </c>
      <c r="M34" s="24">
        <v>0</v>
      </c>
      <c r="N34" s="24">
        <v>710</v>
      </c>
      <c r="O34" s="24">
        <v>-710</v>
      </c>
      <c r="P34" s="24">
        <v>0</v>
      </c>
      <c r="Q34" s="24">
        <v>-710</v>
      </c>
    </row>
    <row r="35" spans="1:17" ht="31.5">
      <c r="A35" s="21" t="s">
        <v>31</v>
      </c>
      <c r="B35" s="30" t="s">
        <v>38</v>
      </c>
      <c r="C35" s="24">
        <v>1205.2</v>
      </c>
      <c r="D35" s="24">
        <v>0</v>
      </c>
      <c r="E35" s="24">
        <v>1205.2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1205.2</v>
      </c>
      <c r="P35" s="24">
        <v>0</v>
      </c>
      <c r="Q35" s="24">
        <v>1205.2</v>
      </c>
    </row>
    <row r="36" spans="1:17" ht="15.75">
      <c r="A36" s="21" t="s">
        <v>31</v>
      </c>
      <c r="B36" s="30" t="s">
        <v>39</v>
      </c>
      <c r="C36" s="24">
        <v>1243.9</v>
      </c>
      <c r="D36" s="24">
        <v>0</v>
      </c>
      <c r="E36" s="24">
        <v>1243.9</v>
      </c>
      <c r="F36" s="24">
        <v>350.1</v>
      </c>
      <c r="G36" s="24">
        <v>0</v>
      </c>
      <c r="H36" s="24">
        <v>350.1</v>
      </c>
      <c r="I36" s="24">
        <v>358.7</v>
      </c>
      <c r="J36" s="24">
        <v>0</v>
      </c>
      <c r="K36" s="24">
        <v>358.7</v>
      </c>
      <c r="L36" s="24">
        <v>252.8</v>
      </c>
      <c r="M36" s="24">
        <v>0</v>
      </c>
      <c r="N36" s="24">
        <v>252.8</v>
      </c>
      <c r="O36" s="24">
        <v>282.3</v>
      </c>
      <c r="P36" s="24">
        <v>0</v>
      </c>
      <c r="Q36" s="24">
        <v>282.3</v>
      </c>
    </row>
    <row r="37" spans="1:17" ht="15.75">
      <c r="A37" s="21" t="s">
        <v>31</v>
      </c>
      <c r="B37" s="30" t="s">
        <v>40</v>
      </c>
      <c r="C37" s="24">
        <v>155.8</v>
      </c>
      <c r="D37" s="24">
        <v>0</v>
      </c>
      <c r="E37" s="24">
        <v>155.8</v>
      </c>
      <c r="F37" s="24">
        <v>155.8</v>
      </c>
      <c r="G37" s="24">
        <v>0</v>
      </c>
      <c r="H37" s="24">
        <v>155.8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</row>
    <row r="38" spans="1:17" ht="15.75">
      <c r="A38" s="21" t="s">
        <v>31</v>
      </c>
      <c r="B38" s="30" t="s">
        <v>41</v>
      </c>
      <c r="C38" s="24">
        <v>560</v>
      </c>
      <c r="D38" s="24">
        <v>0</v>
      </c>
      <c r="E38" s="24">
        <v>560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560</v>
      </c>
      <c r="P38" s="24">
        <v>0</v>
      </c>
      <c r="Q38" s="24">
        <v>560</v>
      </c>
    </row>
    <row r="39" spans="1:17" ht="15.75">
      <c r="A39" s="21" t="s">
        <v>31</v>
      </c>
      <c r="B39" s="30" t="s">
        <v>42</v>
      </c>
      <c r="C39" s="24">
        <v>1500</v>
      </c>
      <c r="D39" s="24">
        <v>0</v>
      </c>
      <c r="E39" s="24">
        <v>1500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1500</v>
      </c>
      <c r="P39" s="24">
        <v>0</v>
      </c>
      <c r="Q39" s="24">
        <v>1500</v>
      </c>
    </row>
    <row r="40" spans="1:17" ht="15.75">
      <c r="A40" s="21" t="s">
        <v>31</v>
      </c>
      <c r="B40" s="30" t="s">
        <v>43</v>
      </c>
      <c r="C40" s="24">
        <v>12000</v>
      </c>
      <c r="D40" s="24">
        <v>0</v>
      </c>
      <c r="E40" s="24">
        <v>12000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12000</v>
      </c>
      <c r="P40" s="24">
        <v>0</v>
      </c>
      <c r="Q40" s="24">
        <v>12000</v>
      </c>
    </row>
    <row r="41" spans="1:17" ht="15.75">
      <c r="A41" s="21" t="s">
        <v>31</v>
      </c>
      <c r="B41" s="30" t="s">
        <v>44</v>
      </c>
      <c r="C41" s="24">
        <v>-37743.83</v>
      </c>
      <c r="D41" s="24">
        <v>-4607.2</v>
      </c>
      <c r="E41" s="24">
        <v>-42351.03</v>
      </c>
      <c r="F41" s="24">
        <v>-14743</v>
      </c>
      <c r="G41" s="24">
        <v>0</v>
      </c>
      <c r="H41" s="24">
        <v>-14743</v>
      </c>
      <c r="I41" s="24">
        <v>5165</v>
      </c>
      <c r="J41" s="24">
        <v>0</v>
      </c>
      <c r="K41" s="24">
        <v>5165</v>
      </c>
      <c r="L41" s="24">
        <v>2500</v>
      </c>
      <c r="M41" s="24">
        <v>0</v>
      </c>
      <c r="N41" s="24">
        <v>2500</v>
      </c>
      <c r="O41" s="24">
        <v>-30665.83</v>
      </c>
      <c r="P41" s="24">
        <v>-4607.2</v>
      </c>
      <c r="Q41" s="24">
        <v>-35273.03</v>
      </c>
    </row>
    <row r="42" spans="1:17" ht="15.75">
      <c r="A42" s="21" t="s">
        <v>31</v>
      </c>
      <c r="B42" s="30" t="s">
        <v>45</v>
      </c>
      <c r="C42" s="24">
        <v>-44851.03</v>
      </c>
      <c r="D42" s="24">
        <v>0</v>
      </c>
      <c r="E42" s="24">
        <v>-44851.03</v>
      </c>
      <c r="F42" s="24">
        <v>-14743</v>
      </c>
      <c r="G42" s="24">
        <v>0</v>
      </c>
      <c r="H42" s="24">
        <v>-14743</v>
      </c>
      <c r="I42" s="24">
        <v>-27158</v>
      </c>
      <c r="J42" s="24">
        <v>0</v>
      </c>
      <c r="K42" s="24">
        <v>-27158</v>
      </c>
      <c r="L42" s="24">
        <v>0</v>
      </c>
      <c r="M42" s="24">
        <v>0</v>
      </c>
      <c r="N42" s="24">
        <v>0</v>
      </c>
      <c r="O42" s="24">
        <v>-2950.03</v>
      </c>
      <c r="P42" s="24">
        <v>0</v>
      </c>
      <c r="Q42" s="24">
        <v>-2950.03</v>
      </c>
    </row>
    <row r="43" spans="1:17" ht="15.75">
      <c r="A43" s="25" t="s">
        <v>31</v>
      </c>
      <c r="B43" s="14" t="s">
        <v>441</v>
      </c>
      <c r="C43" s="26">
        <v>-27715.83</v>
      </c>
      <c r="D43" s="24">
        <v>0</v>
      </c>
      <c r="E43" s="26">
        <v>-27715.83</v>
      </c>
      <c r="F43" s="26">
        <v>-557.8</v>
      </c>
      <c r="G43" s="24"/>
      <c r="H43" s="24"/>
      <c r="I43" s="26">
        <v>-27158</v>
      </c>
      <c r="J43" s="24"/>
      <c r="K43" s="24"/>
      <c r="L43" s="24"/>
      <c r="M43" s="24"/>
      <c r="N43" s="24"/>
      <c r="O43" s="26">
        <v>-0.03</v>
      </c>
      <c r="P43" s="24">
        <v>0</v>
      </c>
      <c r="Q43" s="26">
        <v>-0.03</v>
      </c>
    </row>
    <row r="44" spans="1:17" ht="15.75">
      <c r="A44" s="21" t="s">
        <v>31</v>
      </c>
      <c r="B44" s="30" t="s">
        <v>46</v>
      </c>
      <c r="C44" s="24">
        <v>7107.2</v>
      </c>
      <c r="D44" s="24">
        <v>-4607.2</v>
      </c>
      <c r="E44" s="24">
        <v>2500</v>
      </c>
      <c r="F44" s="24">
        <v>0</v>
      </c>
      <c r="G44" s="24">
        <v>0</v>
      </c>
      <c r="H44" s="24">
        <v>0</v>
      </c>
      <c r="I44" s="24">
        <v>32323</v>
      </c>
      <c r="J44" s="24">
        <v>0</v>
      </c>
      <c r="K44" s="24">
        <v>32323</v>
      </c>
      <c r="L44" s="24">
        <v>2500</v>
      </c>
      <c r="M44" s="24">
        <v>0</v>
      </c>
      <c r="N44" s="24">
        <v>2500</v>
      </c>
      <c r="O44" s="24">
        <v>-27715.8</v>
      </c>
      <c r="P44" s="24">
        <v>-4607.2</v>
      </c>
      <c r="Q44" s="24">
        <v>-32323</v>
      </c>
    </row>
    <row r="45" spans="1:17" ht="15.75">
      <c r="A45" s="25" t="s">
        <v>31</v>
      </c>
      <c r="B45" s="14" t="s">
        <v>441</v>
      </c>
      <c r="C45" s="24"/>
      <c r="D45" s="24"/>
      <c r="E45" s="24"/>
      <c r="F45" s="24"/>
      <c r="G45" s="24"/>
      <c r="H45" s="24"/>
      <c r="I45" s="24">
        <v>27715.8</v>
      </c>
      <c r="J45" s="24"/>
      <c r="K45" s="24"/>
      <c r="L45" s="24"/>
      <c r="M45" s="24"/>
      <c r="N45" s="24"/>
      <c r="O45" s="26">
        <v>-27715.8</v>
      </c>
      <c r="P45" s="24">
        <v>0</v>
      </c>
      <c r="Q45" s="26">
        <v>-27715.8</v>
      </c>
    </row>
    <row r="46" spans="1:17" ht="15.75">
      <c r="A46" s="22" t="s">
        <v>47</v>
      </c>
      <c r="B46" s="9" t="s">
        <v>48</v>
      </c>
      <c r="C46" s="23">
        <v>90</v>
      </c>
      <c r="D46" s="23">
        <v>0</v>
      </c>
      <c r="E46" s="23">
        <v>90</v>
      </c>
      <c r="F46" s="23">
        <v>0</v>
      </c>
      <c r="G46" s="23">
        <v>0</v>
      </c>
      <c r="H46" s="23">
        <v>0</v>
      </c>
      <c r="I46" s="23">
        <v>48</v>
      </c>
      <c r="J46" s="23">
        <v>0</v>
      </c>
      <c r="K46" s="23">
        <v>48</v>
      </c>
      <c r="L46" s="23">
        <v>42</v>
      </c>
      <c r="M46" s="23">
        <v>0</v>
      </c>
      <c r="N46" s="23">
        <v>42</v>
      </c>
      <c r="O46" s="23">
        <v>0</v>
      </c>
      <c r="P46" s="23">
        <v>0</v>
      </c>
      <c r="Q46" s="23">
        <v>0</v>
      </c>
    </row>
    <row r="47" spans="1:17" ht="31.5">
      <c r="A47" s="21" t="s">
        <v>49</v>
      </c>
      <c r="B47" s="30" t="s">
        <v>50</v>
      </c>
      <c r="C47" s="24">
        <v>90</v>
      </c>
      <c r="D47" s="24">
        <v>0</v>
      </c>
      <c r="E47" s="24">
        <v>90</v>
      </c>
      <c r="F47" s="24">
        <v>0</v>
      </c>
      <c r="G47" s="24">
        <v>0</v>
      </c>
      <c r="H47" s="24">
        <v>0</v>
      </c>
      <c r="I47" s="24">
        <v>48</v>
      </c>
      <c r="J47" s="24">
        <v>0</v>
      </c>
      <c r="K47" s="24">
        <v>48</v>
      </c>
      <c r="L47" s="24">
        <v>42</v>
      </c>
      <c r="M47" s="24">
        <v>0</v>
      </c>
      <c r="N47" s="24">
        <v>42</v>
      </c>
      <c r="O47" s="24">
        <v>0</v>
      </c>
      <c r="P47" s="24">
        <v>0</v>
      </c>
      <c r="Q47" s="24">
        <v>0</v>
      </c>
    </row>
    <row r="48" spans="1:17" s="8" customFormat="1" ht="31.5">
      <c r="A48" s="7" t="s">
        <v>51</v>
      </c>
      <c r="B48" s="9" t="s">
        <v>52</v>
      </c>
      <c r="C48" s="13">
        <v>101071.6</v>
      </c>
      <c r="D48" s="13">
        <f>D49</f>
        <v>370</v>
      </c>
      <c r="E48" s="13">
        <f>C48+D48</f>
        <v>101441.6</v>
      </c>
      <c r="F48" s="13">
        <v>26843.1</v>
      </c>
      <c r="G48" s="13">
        <v>0</v>
      </c>
      <c r="H48" s="13">
        <v>26843.1</v>
      </c>
      <c r="I48" s="13">
        <v>25607</v>
      </c>
      <c r="J48" s="13">
        <v>0</v>
      </c>
      <c r="K48" s="13">
        <v>25607</v>
      </c>
      <c r="L48" s="13">
        <v>24830.5</v>
      </c>
      <c r="M48" s="13">
        <v>0</v>
      </c>
      <c r="N48" s="13">
        <v>24830.5</v>
      </c>
      <c r="O48" s="13">
        <v>23791</v>
      </c>
      <c r="P48" s="13">
        <v>370</v>
      </c>
      <c r="Q48" s="13">
        <f>O48+P48</f>
        <v>24161</v>
      </c>
    </row>
    <row r="49" spans="1:17" ht="31.5">
      <c r="A49" s="21" t="s">
        <v>53</v>
      </c>
      <c r="B49" s="30" t="s">
        <v>54</v>
      </c>
      <c r="C49" s="24">
        <v>86082.1</v>
      </c>
      <c r="D49" s="24">
        <v>370</v>
      </c>
      <c r="E49" s="24">
        <f>86082.1+D49</f>
        <v>86452.1</v>
      </c>
      <c r="F49" s="24">
        <v>23233.8</v>
      </c>
      <c r="G49" s="24">
        <v>0</v>
      </c>
      <c r="H49" s="24">
        <v>23233.8</v>
      </c>
      <c r="I49" s="24">
        <v>22242.3</v>
      </c>
      <c r="J49" s="24">
        <v>0</v>
      </c>
      <c r="K49" s="24">
        <v>22242.3</v>
      </c>
      <c r="L49" s="24">
        <v>20701.3</v>
      </c>
      <c r="M49" s="24">
        <v>0</v>
      </c>
      <c r="N49" s="24">
        <v>20701.3</v>
      </c>
      <c r="O49" s="24">
        <v>19904.7</v>
      </c>
      <c r="P49" s="24">
        <f>P57</f>
        <v>370</v>
      </c>
      <c r="Q49" s="24">
        <f>19904.7+370</f>
        <v>20274.7</v>
      </c>
    </row>
    <row r="50" spans="1:17" ht="15.75">
      <c r="A50" s="21" t="s">
        <v>53</v>
      </c>
      <c r="B50" s="30" t="s">
        <v>55</v>
      </c>
      <c r="C50" s="24">
        <v>0</v>
      </c>
      <c r="D50" s="24">
        <v>0</v>
      </c>
      <c r="E50" s="24">
        <v>0</v>
      </c>
      <c r="F50" s="24">
        <v>9412.9</v>
      </c>
      <c r="G50" s="24">
        <v>0</v>
      </c>
      <c r="H50" s="24">
        <v>9412.9</v>
      </c>
      <c r="I50" s="24">
        <v>7717.1</v>
      </c>
      <c r="J50" s="24">
        <v>0</v>
      </c>
      <c r="K50" s="24">
        <v>7717.1</v>
      </c>
      <c r="L50" s="24">
        <v>-17130</v>
      </c>
      <c r="M50" s="24">
        <v>0</v>
      </c>
      <c r="N50" s="24">
        <v>-17130</v>
      </c>
      <c r="O50" s="24">
        <v>0</v>
      </c>
      <c r="P50" s="24">
        <v>0</v>
      </c>
      <c r="Q50" s="24">
        <v>0</v>
      </c>
    </row>
    <row r="51" spans="1:17" ht="15.75">
      <c r="A51" s="21" t="s">
        <v>53</v>
      </c>
      <c r="B51" s="30" t="s">
        <v>56</v>
      </c>
      <c r="C51" s="24">
        <v>0</v>
      </c>
      <c r="D51" s="24">
        <v>0</v>
      </c>
      <c r="E51" s="24">
        <v>0</v>
      </c>
      <c r="F51" s="24">
        <v>10298.9</v>
      </c>
      <c r="G51" s="24">
        <v>0</v>
      </c>
      <c r="H51" s="24">
        <v>10298.9</v>
      </c>
      <c r="I51" s="24">
        <v>9851.6</v>
      </c>
      <c r="J51" s="24">
        <v>0</v>
      </c>
      <c r="K51" s="24">
        <v>9851.6</v>
      </c>
      <c r="L51" s="24">
        <v>-20150.5</v>
      </c>
      <c r="M51" s="24">
        <v>0</v>
      </c>
      <c r="N51" s="24">
        <v>-20150.5</v>
      </c>
      <c r="O51" s="24">
        <v>0</v>
      </c>
      <c r="P51" s="24">
        <v>0</v>
      </c>
      <c r="Q51" s="24">
        <v>0</v>
      </c>
    </row>
    <row r="52" spans="1:17" ht="31.5">
      <c r="A52" s="21" t="s">
        <v>53</v>
      </c>
      <c r="B52" s="30" t="s">
        <v>57</v>
      </c>
      <c r="C52" s="24">
        <v>0</v>
      </c>
      <c r="D52" s="24">
        <v>0</v>
      </c>
      <c r="E52" s="24">
        <v>0</v>
      </c>
      <c r="F52" s="24">
        <v>645</v>
      </c>
      <c r="G52" s="24">
        <v>0</v>
      </c>
      <c r="H52" s="24">
        <v>645</v>
      </c>
      <c r="I52" s="24">
        <v>790</v>
      </c>
      <c r="J52" s="24">
        <v>0</v>
      </c>
      <c r="K52" s="24">
        <v>790</v>
      </c>
      <c r="L52" s="24">
        <v>-1435</v>
      </c>
      <c r="M52" s="24">
        <v>0</v>
      </c>
      <c r="N52" s="24">
        <v>-1435</v>
      </c>
      <c r="O52" s="24">
        <v>0</v>
      </c>
      <c r="P52" s="24">
        <v>0</v>
      </c>
      <c r="Q52" s="24">
        <v>0</v>
      </c>
    </row>
    <row r="53" spans="1:17" ht="15.75">
      <c r="A53" s="21" t="s">
        <v>53</v>
      </c>
      <c r="B53" s="30" t="s">
        <v>58</v>
      </c>
      <c r="C53" s="24">
        <v>0</v>
      </c>
      <c r="D53" s="24">
        <v>0</v>
      </c>
      <c r="E53" s="24">
        <v>0</v>
      </c>
      <c r="F53" s="24">
        <v>2568</v>
      </c>
      <c r="G53" s="24">
        <v>0</v>
      </c>
      <c r="H53" s="24">
        <v>2568</v>
      </c>
      <c r="I53" s="24">
        <v>3294</v>
      </c>
      <c r="J53" s="24">
        <v>0</v>
      </c>
      <c r="K53" s="24">
        <v>3294</v>
      </c>
      <c r="L53" s="24">
        <v>-5862</v>
      </c>
      <c r="M53" s="24">
        <v>0</v>
      </c>
      <c r="N53" s="24">
        <v>-5862</v>
      </c>
      <c r="O53" s="24">
        <v>0</v>
      </c>
      <c r="P53" s="24">
        <v>0</v>
      </c>
      <c r="Q53" s="24">
        <v>0</v>
      </c>
    </row>
    <row r="54" spans="1:17" ht="15.75">
      <c r="A54" s="21" t="s">
        <v>53</v>
      </c>
      <c r="B54" s="30" t="s">
        <v>59</v>
      </c>
      <c r="C54" s="24">
        <v>0</v>
      </c>
      <c r="D54" s="24">
        <v>0</v>
      </c>
      <c r="E54" s="24">
        <v>0</v>
      </c>
      <c r="F54" s="24">
        <v>153</v>
      </c>
      <c r="G54" s="24">
        <v>0</v>
      </c>
      <c r="H54" s="24">
        <v>153</v>
      </c>
      <c r="I54" s="24">
        <v>361</v>
      </c>
      <c r="J54" s="24">
        <v>0</v>
      </c>
      <c r="K54" s="24">
        <v>361</v>
      </c>
      <c r="L54" s="24">
        <v>-514</v>
      </c>
      <c r="M54" s="24">
        <v>0</v>
      </c>
      <c r="N54" s="24">
        <v>-514</v>
      </c>
      <c r="O54" s="24">
        <v>0</v>
      </c>
      <c r="P54" s="24">
        <v>0</v>
      </c>
      <c r="Q54" s="24">
        <v>0</v>
      </c>
    </row>
    <row r="55" spans="1:17" ht="15.75">
      <c r="A55" s="21" t="s">
        <v>53</v>
      </c>
      <c r="B55" s="30" t="s">
        <v>60</v>
      </c>
      <c r="C55" s="24">
        <v>0</v>
      </c>
      <c r="D55" s="24">
        <v>0</v>
      </c>
      <c r="E55" s="24">
        <v>0</v>
      </c>
      <c r="F55" s="24">
        <v>89</v>
      </c>
      <c r="G55" s="24">
        <v>0</v>
      </c>
      <c r="H55" s="24">
        <v>89</v>
      </c>
      <c r="I55" s="24">
        <v>101</v>
      </c>
      <c r="J55" s="24">
        <v>0</v>
      </c>
      <c r="K55" s="24">
        <v>101</v>
      </c>
      <c r="L55" s="24">
        <v>-190</v>
      </c>
      <c r="M55" s="24">
        <v>0</v>
      </c>
      <c r="N55" s="24">
        <v>-190</v>
      </c>
      <c r="O55" s="24">
        <v>0</v>
      </c>
      <c r="P55" s="24">
        <v>0</v>
      </c>
      <c r="Q55" s="24">
        <v>0</v>
      </c>
    </row>
    <row r="56" spans="1:17" ht="15.75">
      <c r="A56" s="21" t="s">
        <v>53</v>
      </c>
      <c r="B56" s="30" t="s">
        <v>61</v>
      </c>
      <c r="C56" s="24">
        <v>0</v>
      </c>
      <c r="D56" s="24">
        <v>0</v>
      </c>
      <c r="E56" s="24">
        <v>0</v>
      </c>
      <c r="F56" s="24">
        <v>67</v>
      </c>
      <c r="G56" s="24">
        <v>0</v>
      </c>
      <c r="H56" s="24">
        <v>67</v>
      </c>
      <c r="I56" s="24">
        <v>127.6</v>
      </c>
      <c r="J56" s="24">
        <v>0</v>
      </c>
      <c r="K56" s="24">
        <v>127.6</v>
      </c>
      <c r="L56" s="24">
        <v>-194.6</v>
      </c>
      <c r="M56" s="24">
        <v>0</v>
      </c>
      <c r="N56" s="24">
        <v>-194.6</v>
      </c>
      <c r="O56" s="24">
        <v>0</v>
      </c>
      <c r="P56" s="24">
        <v>0</v>
      </c>
      <c r="Q56" s="24">
        <v>0</v>
      </c>
    </row>
    <row r="57" spans="1:17" ht="15.75">
      <c r="A57" s="21" t="s">
        <v>53</v>
      </c>
      <c r="B57" s="30" t="s">
        <v>62</v>
      </c>
      <c r="C57" s="24">
        <v>86082.1</v>
      </c>
      <c r="D57" s="24">
        <v>370</v>
      </c>
      <c r="E57" s="24">
        <f>86082.1+D57</f>
        <v>86452.1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66177.4</v>
      </c>
      <c r="M57" s="24">
        <v>0</v>
      </c>
      <c r="N57" s="24">
        <v>66177.4</v>
      </c>
      <c r="O57" s="24">
        <v>19904.7</v>
      </c>
      <c r="P57" s="24">
        <v>370</v>
      </c>
      <c r="Q57" s="24">
        <f>19904.7+370</f>
        <v>20274.7</v>
      </c>
    </row>
    <row r="58" spans="1:17" ht="15.75">
      <c r="A58" s="21" t="s">
        <v>53</v>
      </c>
      <c r="B58" s="30" t="s">
        <v>63</v>
      </c>
      <c r="C58" s="24">
        <v>7457.2</v>
      </c>
      <c r="D58" s="24">
        <v>0</v>
      </c>
      <c r="E58" s="24">
        <v>7457.2</v>
      </c>
      <c r="F58" s="24">
        <v>1656</v>
      </c>
      <c r="G58" s="24">
        <v>0</v>
      </c>
      <c r="H58" s="24">
        <v>1656</v>
      </c>
      <c r="I58" s="24">
        <v>1783.7</v>
      </c>
      <c r="J58" s="24">
        <v>0</v>
      </c>
      <c r="K58" s="24">
        <v>1783.7</v>
      </c>
      <c r="L58" s="24">
        <v>1690.9</v>
      </c>
      <c r="M58" s="24">
        <v>0</v>
      </c>
      <c r="N58" s="24">
        <v>1690.9</v>
      </c>
      <c r="O58" s="24">
        <v>2326.6</v>
      </c>
      <c r="P58" s="24">
        <v>0</v>
      </c>
      <c r="Q58" s="24">
        <v>2326.6</v>
      </c>
    </row>
    <row r="59" spans="1:17" ht="31.5">
      <c r="A59" s="21" t="s">
        <v>64</v>
      </c>
      <c r="B59" s="30" t="s">
        <v>65</v>
      </c>
      <c r="C59" s="24">
        <v>6711.4</v>
      </c>
      <c r="D59" s="24">
        <v>0</v>
      </c>
      <c r="E59" s="24">
        <v>6711.4</v>
      </c>
      <c r="F59" s="24">
        <v>1953.2</v>
      </c>
      <c r="G59" s="24">
        <v>0</v>
      </c>
      <c r="H59" s="24">
        <v>1953.2</v>
      </c>
      <c r="I59" s="24">
        <v>1581</v>
      </c>
      <c r="J59" s="24">
        <v>0</v>
      </c>
      <c r="K59" s="24">
        <v>1581</v>
      </c>
      <c r="L59" s="24">
        <v>1617.5</v>
      </c>
      <c r="M59" s="24">
        <v>0</v>
      </c>
      <c r="N59" s="24">
        <v>1617.5</v>
      </c>
      <c r="O59" s="24">
        <v>1559.7</v>
      </c>
      <c r="P59" s="24">
        <v>0</v>
      </c>
      <c r="Q59" s="24">
        <v>1559.7</v>
      </c>
    </row>
    <row r="60" spans="1:17" ht="15.75">
      <c r="A60" s="21" t="s">
        <v>66</v>
      </c>
      <c r="B60" s="30" t="s">
        <v>67</v>
      </c>
      <c r="C60" s="24">
        <v>80</v>
      </c>
      <c r="D60" s="24">
        <v>0</v>
      </c>
      <c r="E60" s="24">
        <v>80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80</v>
      </c>
      <c r="M60" s="24">
        <v>0</v>
      </c>
      <c r="N60" s="24">
        <v>80</v>
      </c>
      <c r="O60" s="24">
        <v>0</v>
      </c>
      <c r="P60" s="24">
        <v>0</v>
      </c>
      <c r="Q60" s="24">
        <v>0</v>
      </c>
    </row>
    <row r="61" spans="1:17" ht="15.75">
      <c r="A61" s="21" t="s">
        <v>66</v>
      </c>
      <c r="B61" s="30" t="s">
        <v>68</v>
      </c>
      <c r="C61" s="24">
        <v>740.8</v>
      </c>
      <c r="D61" s="24">
        <v>0</v>
      </c>
      <c r="E61" s="24">
        <v>740.8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740.8</v>
      </c>
      <c r="M61" s="24">
        <v>0</v>
      </c>
      <c r="N61" s="24">
        <v>740.8</v>
      </c>
      <c r="O61" s="24">
        <v>0</v>
      </c>
      <c r="P61" s="24">
        <v>0</v>
      </c>
      <c r="Q61" s="24">
        <v>0</v>
      </c>
    </row>
    <row r="62" spans="1:17" ht="15.75">
      <c r="A62" s="21" t="s">
        <v>69</v>
      </c>
      <c r="B62" s="30" t="s">
        <v>70</v>
      </c>
      <c r="C62" s="24">
        <v>0.1</v>
      </c>
      <c r="D62" s="24">
        <v>0</v>
      </c>
      <c r="E62" s="24">
        <v>0.1</v>
      </c>
      <c r="F62" s="24">
        <v>0.1</v>
      </c>
      <c r="G62" s="24">
        <v>0</v>
      </c>
      <c r="H62" s="24">
        <v>0.1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</row>
    <row r="63" spans="1:17" ht="15.75">
      <c r="A63" s="22" t="s">
        <v>71</v>
      </c>
      <c r="B63" s="9" t="s">
        <v>72</v>
      </c>
      <c r="C63" s="23">
        <v>66395.19</v>
      </c>
      <c r="D63" s="23">
        <f>9181.7+830.1</f>
        <v>10011.800000000001</v>
      </c>
      <c r="E63" s="23">
        <f>75576.89+830.1</f>
        <v>76406.99</v>
      </c>
      <c r="F63" s="23">
        <v>4120</v>
      </c>
      <c r="G63" s="23">
        <v>0</v>
      </c>
      <c r="H63" s="23">
        <v>4120</v>
      </c>
      <c r="I63" s="23">
        <v>13106.48</v>
      </c>
      <c r="J63" s="23">
        <v>0</v>
      </c>
      <c r="K63" s="23">
        <v>13106.48</v>
      </c>
      <c r="L63" s="23">
        <v>10379.58</v>
      </c>
      <c r="M63" s="23">
        <v>0</v>
      </c>
      <c r="N63" s="23">
        <v>10379.58</v>
      </c>
      <c r="O63" s="23">
        <v>38789.13</v>
      </c>
      <c r="P63" s="23">
        <f>9181.7+830.1</f>
        <v>10011.800000000001</v>
      </c>
      <c r="Q63" s="23">
        <f>47970.83+830.1</f>
        <v>48800.93</v>
      </c>
    </row>
    <row r="64" spans="1:17" ht="15.75">
      <c r="A64" s="21" t="s">
        <v>73</v>
      </c>
      <c r="B64" s="30" t="s">
        <v>74</v>
      </c>
      <c r="C64" s="24">
        <v>114</v>
      </c>
      <c r="D64" s="24">
        <v>0</v>
      </c>
      <c r="E64" s="24">
        <v>114</v>
      </c>
      <c r="F64" s="24">
        <v>116</v>
      </c>
      <c r="G64" s="24">
        <v>0</v>
      </c>
      <c r="H64" s="24">
        <v>116</v>
      </c>
      <c r="I64" s="24">
        <v>0</v>
      </c>
      <c r="J64" s="24">
        <v>0</v>
      </c>
      <c r="K64" s="24">
        <v>0</v>
      </c>
      <c r="L64" s="24">
        <v>-2</v>
      </c>
      <c r="M64" s="24">
        <v>0</v>
      </c>
      <c r="N64" s="24">
        <v>-2</v>
      </c>
      <c r="O64" s="24">
        <v>0</v>
      </c>
      <c r="P64" s="24">
        <v>0</v>
      </c>
      <c r="Q64" s="24">
        <v>0</v>
      </c>
    </row>
    <row r="65" spans="1:17" ht="15.75">
      <c r="A65" s="21" t="s">
        <v>73</v>
      </c>
      <c r="B65" s="30" t="s">
        <v>75</v>
      </c>
      <c r="C65" s="24">
        <v>11.7</v>
      </c>
      <c r="D65" s="24">
        <v>0</v>
      </c>
      <c r="E65" s="24">
        <v>11.7</v>
      </c>
      <c r="F65" s="24">
        <v>0</v>
      </c>
      <c r="G65" s="24">
        <v>0</v>
      </c>
      <c r="H65" s="24">
        <v>0</v>
      </c>
      <c r="I65" s="24">
        <v>16.6</v>
      </c>
      <c r="J65" s="24">
        <v>0</v>
      </c>
      <c r="K65" s="24">
        <v>16.6</v>
      </c>
      <c r="L65" s="24">
        <v>2</v>
      </c>
      <c r="M65" s="24">
        <v>0</v>
      </c>
      <c r="N65" s="24">
        <v>2</v>
      </c>
      <c r="O65" s="24">
        <v>-6.9</v>
      </c>
      <c r="P65" s="24">
        <v>0</v>
      </c>
      <c r="Q65" s="24">
        <v>-6.9</v>
      </c>
    </row>
    <row r="66" spans="1:17" ht="15.75">
      <c r="A66" s="21" t="s">
        <v>76</v>
      </c>
      <c r="B66" s="30" t="s">
        <v>77</v>
      </c>
      <c r="C66" s="24">
        <v>8549.46</v>
      </c>
      <c r="D66" s="24">
        <v>0</v>
      </c>
      <c r="E66" s="24">
        <v>8549.46</v>
      </c>
      <c r="F66" s="24">
        <v>1960</v>
      </c>
      <c r="G66" s="24">
        <v>0</v>
      </c>
      <c r="H66" s="24">
        <v>1960</v>
      </c>
      <c r="I66" s="24">
        <v>2553.38</v>
      </c>
      <c r="J66" s="24">
        <v>0</v>
      </c>
      <c r="K66" s="24">
        <v>2553.38</v>
      </c>
      <c r="L66" s="24">
        <v>2017.48</v>
      </c>
      <c r="M66" s="24">
        <v>0</v>
      </c>
      <c r="N66" s="24">
        <v>2017.48</v>
      </c>
      <c r="O66" s="24">
        <v>2018.6</v>
      </c>
      <c r="P66" s="24">
        <v>0</v>
      </c>
      <c r="Q66" s="24">
        <v>2018.6</v>
      </c>
    </row>
    <row r="67" spans="1:17" ht="47.25">
      <c r="A67" s="21" t="s">
        <v>78</v>
      </c>
      <c r="B67" s="30" t="s">
        <v>79</v>
      </c>
      <c r="C67" s="24">
        <v>4492</v>
      </c>
      <c r="D67" s="24">
        <v>0</v>
      </c>
      <c r="E67" s="24">
        <v>4492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4492</v>
      </c>
      <c r="P67" s="24">
        <v>0</v>
      </c>
      <c r="Q67" s="24">
        <v>4492</v>
      </c>
    </row>
    <row r="68" spans="1:17" ht="31.5">
      <c r="A68" s="21" t="s">
        <v>78</v>
      </c>
      <c r="B68" s="30" t="s">
        <v>454</v>
      </c>
      <c r="C68" s="24"/>
      <c r="D68" s="24">
        <v>405.9</v>
      </c>
      <c r="E68" s="24">
        <v>405.9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>
        <v>405.9</v>
      </c>
      <c r="Q68" s="24">
        <v>405.9</v>
      </c>
    </row>
    <row r="69" spans="1:17" ht="31.5">
      <c r="A69" s="21" t="s">
        <v>78</v>
      </c>
      <c r="B69" s="30" t="s">
        <v>455</v>
      </c>
      <c r="C69" s="24"/>
      <c r="D69" s="24">
        <v>424.2</v>
      </c>
      <c r="E69" s="24">
        <v>424.2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v>424.2</v>
      </c>
      <c r="Q69" s="24">
        <v>424.2</v>
      </c>
    </row>
    <row r="70" spans="1:17" ht="15.75">
      <c r="A70" s="21" t="s">
        <v>78</v>
      </c>
      <c r="B70" s="30" t="s">
        <v>80</v>
      </c>
      <c r="C70" s="24">
        <v>15023.7</v>
      </c>
      <c r="D70" s="24">
        <v>1463.7</v>
      </c>
      <c r="E70" s="24">
        <v>16487.4</v>
      </c>
      <c r="F70" s="24">
        <v>2044</v>
      </c>
      <c r="G70" s="24">
        <v>0</v>
      </c>
      <c r="H70" s="24">
        <v>2044</v>
      </c>
      <c r="I70" s="24">
        <v>7378</v>
      </c>
      <c r="J70" s="24">
        <v>0</v>
      </c>
      <c r="K70" s="24">
        <v>7378</v>
      </c>
      <c r="L70" s="24">
        <v>3616</v>
      </c>
      <c r="M70" s="24">
        <v>0</v>
      </c>
      <c r="N70" s="24">
        <v>3616</v>
      </c>
      <c r="O70" s="24">
        <v>1985.7</v>
      </c>
      <c r="P70" s="24">
        <v>1463.7</v>
      </c>
      <c r="Q70" s="24">
        <v>3449.4</v>
      </c>
    </row>
    <row r="71" spans="1:17" ht="15.75">
      <c r="A71" s="21" t="s">
        <v>78</v>
      </c>
      <c r="B71" s="30" t="s">
        <v>81</v>
      </c>
      <c r="C71" s="24">
        <v>12023.7</v>
      </c>
      <c r="D71" s="24">
        <v>0</v>
      </c>
      <c r="E71" s="24">
        <v>12023.7</v>
      </c>
      <c r="F71" s="24">
        <v>2044</v>
      </c>
      <c r="G71" s="24">
        <v>0</v>
      </c>
      <c r="H71" s="24">
        <v>2044</v>
      </c>
      <c r="I71" s="24">
        <v>2886</v>
      </c>
      <c r="J71" s="24">
        <v>0</v>
      </c>
      <c r="K71" s="24">
        <v>2886</v>
      </c>
      <c r="L71" s="24">
        <v>3616</v>
      </c>
      <c r="M71" s="24">
        <v>0</v>
      </c>
      <c r="N71" s="24">
        <v>3616</v>
      </c>
      <c r="O71" s="24">
        <v>3477.7</v>
      </c>
      <c r="P71" s="24">
        <v>0</v>
      </c>
      <c r="Q71" s="24">
        <v>3477.7</v>
      </c>
    </row>
    <row r="72" spans="1:17" ht="15.75">
      <c r="A72" s="21" t="s">
        <v>78</v>
      </c>
      <c r="B72" s="30" t="s">
        <v>82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4492</v>
      </c>
      <c r="J72" s="24">
        <v>0</v>
      </c>
      <c r="K72" s="24">
        <v>4492</v>
      </c>
      <c r="L72" s="24">
        <v>0</v>
      </c>
      <c r="M72" s="24">
        <v>0</v>
      </c>
      <c r="N72" s="24">
        <v>0</v>
      </c>
      <c r="O72" s="24">
        <v>-4492</v>
      </c>
      <c r="P72" s="24">
        <v>0</v>
      </c>
      <c r="Q72" s="24">
        <v>-4492</v>
      </c>
    </row>
    <row r="73" spans="1:17" ht="15.75">
      <c r="A73" s="21" t="s">
        <v>78</v>
      </c>
      <c r="B73" s="30" t="s">
        <v>83</v>
      </c>
      <c r="C73" s="24">
        <v>3000</v>
      </c>
      <c r="D73" s="24">
        <v>1463.7</v>
      </c>
      <c r="E73" s="24">
        <v>4463.7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3000</v>
      </c>
      <c r="P73" s="24">
        <v>1463.7</v>
      </c>
      <c r="Q73" s="24">
        <v>4463.7</v>
      </c>
    </row>
    <row r="74" spans="1:17" ht="31.5">
      <c r="A74" s="21" t="s">
        <v>78</v>
      </c>
      <c r="B74" s="30" t="s">
        <v>84</v>
      </c>
      <c r="C74" s="24">
        <v>5301.3</v>
      </c>
      <c r="D74" s="24">
        <v>0</v>
      </c>
      <c r="E74" s="24">
        <v>5301.3</v>
      </c>
      <c r="F74" s="24">
        <v>0</v>
      </c>
      <c r="G74" s="24">
        <v>0</v>
      </c>
      <c r="H74" s="24">
        <v>0</v>
      </c>
      <c r="I74" s="24">
        <v>2371</v>
      </c>
      <c r="J74" s="24">
        <v>0</v>
      </c>
      <c r="K74" s="24">
        <v>2371</v>
      </c>
      <c r="L74" s="24">
        <v>3000</v>
      </c>
      <c r="M74" s="24">
        <v>0</v>
      </c>
      <c r="N74" s="24">
        <v>3000</v>
      </c>
      <c r="O74" s="24">
        <v>-69.7</v>
      </c>
      <c r="P74" s="24">
        <v>0</v>
      </c>
      <c r="Q74" s="24">
        <v>-69.7</v>
      </c>
    </row>
    <row r="75" spans="1:17" ht="31.5">
      <c r="A75" s="21" t="s">
        <v>85</v>
      </c>
      <c r="B75" s="30" t="s">
        <v>20</v>
      </c>
      <c r="C75" s="24">
        <v>4629.2</v>
      </c>
      <c r="D75" s="24">
        <v>0</v>
      </c>
      <c r="E75" s="24">
        <v>4629.2</v>
      </c>
      <c r="F75" s="24">
        <v>0</v>
      </c>
      <c r="G75" s="24">
        <v>0</v>
      </c>
      <c r="H75" s="24">
        <v>0</v>
      </c>
      <c r="I75" s="24">
        <v>787.5</v>
      </c>
      <c r="J75" s="24">
        <v>0</v>
      </c>
      <c r="K75" s="24">
        <v>787.5</v>
      </c>
      <c r="L75" s="24">
        <v>1367.9</v>
      </c>
      <c r="M75" s="24">
        <v>0</v>
      </c>
      <c r="N75" s="24">
        <v>1367.9</v>
      </c>
      <c r="O75" s="24">
        <v>2473.8</v>
      </c>
      <c r="P75" s="24">
        <v>0</v>
      </c>
      <c r="Q75" s="24">
        <v>2473.8</v>
      </c>
    </row>
    <row r="76" spans="1:17" ht="31.5">
      <c r="A76" s="21" t="s">
        <v>85</v>
      </c>
      <c r="B76" s="30" t="s">
        <v>86</v>
      </c>
      <c r="C76" s="24">
        <v>851.4</v>
      </c>
      <c r="D76" s="24">
        <v>0</v>
      </c>
      <c r="E76" s="24">
        <v>851.4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839.2</v>
      </c>
      <c r="M76" s="24">
        <v>0</v>
      </c>
      <c r="N76" s="24">
        <v>839.2</v>
      </c>
      <c r="O76" s="24">
        <v>12.2</v>
      </c>
      <c r="P76" s="24">
        <v>0</v>
      </c>
      <c r="Q76" s="24">
        <v>12.2</v>
      </c>
    </row>
    <row r="77" spans="1:17" ht="31.5">
      <c r="A77" s="21" t="s">
        <v>85</v>
      </c>
      <c r="B77" s="30" t="s">
        <v>87</v>
      </c>
      <c r="C77" s="24">
        <v>1477.8</v>
      </c>
      <c r="D77" s="24">
        <v>0</v>
      </c>
      <c r="E77" s="24">
        <v>1477.8</v>
      </c>
      <c r="F77" s="24">
        <v>0</v>
      </c>
      <c r="G77" s="24">
        <v>0</v>
      </c>
      <c r="H77" s="24">
        <v>0</v>
      </c>
      <c r="I77" s="24">
        <v>787.5</v>
      </c>
      <c r="J77" s="24">
        <v>0</v>
      </c>
      <c r="K77" s="24">
        <v>787.5</v>
      </c>
      <c r="L77" s="24">
        <v>528.7</v>
      </c>
      <c r="M77" s="24">
        <v>0</v>
      </c>
      <c r="N77" s="24">
        <v>528.7</v>
      </c>
      <c r="O77" s="24">
        <v>161.6</v>
      </c>
      <c r="P77" s="24">
        <v>0</v>
      </c>
      <c r="Q77" s="24">
        <v>161.6</v>
      </c>
    </row>
    <row r="78" spans="1:17" ht="15.75">
      <c r="A78" s="21" t="s">
        <v>85</v>
      </c>
      <c r="B78" s="30" t="s">
        <v>88</v>
      </c>
      <c r="C78" s="24">
        <v>2300</v>
      </c>
      <c r="D78" s="24">
        <v>0</v>
      </c>
      <c r="E78" s="24">
        <v>2300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2300</v>
      </c>
      <c r="P78" s="24">
        <v>0</v>
      </c>
      <c r="Q78" s="24">
        <v>2300</v>
      </c>
    </row>
    <row r="79" spans="1:17" ht="31.5">
      <c r="A79" s="21" t="s">
        <v>85</v>
      </c>
      <c r="B79" s="30" t="s">
        <v>23</v>
      </c>
      <c r="C79" s="24">
        <v>378.2</v>
      </c>
      <c r="D79" s="24">
        <v>35492.33</v>
      </c>
      <c r="E79" s="24">
        <v>35870.53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378.2</v>
      </c>
      <c r="M79" s="24">
        <v>0</v>
      </c>
      <c r="N79" s="24">
        <v>378.2</v>
      </c>
      <c r="O79" s="24">
        <v>0</v>
      </c>
      <c r="P79" s="24">
        <v>35492.33</v>
      </c>
      <c r="Q79" s="24">
        <v>35492.33</v>
      </c>
    </row>
    <row r="80" spans="1:17" ht="31.5">
      <c r="A80" s="21" t="s">
        <v>85</v>
      </c>
      <c r="B80" s="30" t="s">
        <v>89</v>
      </c>
      <c r="C80" s="24">
        <v>378.2</v>
      </c>
      <c r="D80" s="24">
        <v>0</v>
      </c>
      <c r="E80" s="24">
        <v>378.2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378.2</v>
      </c>
      <c r="M80" s="24">
        <v>0</v>
      </c>
      <c r="N80" s="24">
        <v>378.2</v>
      </c>
      <c r="O80" s="24">
        <v>0</v>
      </c>
      <c r="P80" s="24">
        <v>0</v>
      </c>
      <c r="Q80" s="24">
        <v>0</v>
      </c>
    </row>
    <row r="81" spans="1:17" ht="15.75">
      <c r="A81" s="21" t="s">
        <v>85</v>
      </c>
      <c r="B81" s="30" t="s">
        <v>90</v>
      </c>
      <c r="C81" s="24">
        <v>0</v>
      </c>
      <c r="D81" s="24">
        <v>27715.83</v>
      </c>
      <c r="E81" s="24">
        <v>27715.83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27715.83</v>
      </c>
      <c r="Q81" s="24">
        <v>27715.83</v>
      </c>
    </row>
    <row r="82" spans="1:17" ht="31.5">
      <c r="A82" s="21" t="s">
        <v>85</v>
      </c>
      <c r="B82" s="30" t="s">
        <v>91</v>
      </c>
      <c r="C82" s="24">
        <v>0</v>
      </c>
      <c r="D82" s="24">
        <v>7776.5</v>
      </c>
      <c r="E82" s="24">
        <v>7776.5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7776.5</v>
      </c>
      <c r="Q82" s="24">
        <v>7776.5</v>
      </c>
    </row>
    <row r="83" spans="1:17" ht="47.25">
      <c r="A83" s="21" t="s">
        <v>85</v>
      </c>
      <c r="B83" s="30" t="s">
        <v>92</v>
      </c>
      <c r="C83" s="24">
        <v>179.8</v>
      </c>
      <c r="D83" s="24">
        <v>-58.5</v>
      </c>
      <c r="E83" s="24">
        <v>121.3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179.8</v>
      </c>
      <c r="P83" s="24">
        <v>-58.5</v>
      </c>
      <c r="Q83" s="24">
        <v>121.3</v>
      </c>
    </row>
    <row r="84" spans="1:17" ht="15.75">
      <c r="A84" s="21" t="s">
        <v>85</v>
      </c>
      <c r="B84" s="30" t="s">
        <v>93</v>
      </c>
      <c r="C84" s="24">
        <v>27715.83</v>
      </c>
      <c r="D84" s="24">
        <v>-27715.83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27715.83</v>
      </c>
      <c r="P84" s="24">
        <v>-27715.83</v>
      </c>
      <c r="Q84" s="24">
        <v>0</v>
      </c>
    </row>
    <row r="85" spans="1:17" ht="15.75">
      <c r="A85" s="22" t="s">
        <v>94</v>
      </c>
      <c r="B85" s="9" t="s">
        <v>95</v>
      </c>
      <c r="C85" s="23">
        <v>628093.3</v>
      </c>
      <c r="D85" s="23">
        <v>5550</v>
      </c>
      <c r="E85" s="23">
        <v>633643.3</v>
      </c>
      <c r="F85" s="23">
        <v>137841.4</v>
      </c>
      <c r="G85" s="23">
        <v>0</v>
      </c>
      <c r="H85" s="23">
        <v>137841.4</v>
      </c>
      <c r="I85" s="23">
        <v>157545.2</v>
      </c>
      <c r="J85" s="23">
        <v>0</v>
      </c>
      <c r="K85" s="23">
        <v>157545.2</v>
      </c>
      <c r="L85" s="23">
        <v>171297.63</v>
      </c>
      <c r="M85" s="23">
        <v>0</v>
      </c>
      <c r="N85" s="23">
        <v>171297.63</v>
      </c>
      <c r="O85" s="23">
        <v>161409.07</v>
      </c>
      <c r="P85" s="23">
        <v>5550</v>
      </c>
      <c r="Q85" s="23">
        <v>166959.07</v>
      </c>
    </row>
    <row r="86" spans="1:17" ht="31.5">
      <c r="A86" s="21" t="s">
        <v>96</v>
      </c>
      <c r="B86" s="30" t="s">
        <v>20</v>
      </c>
      <c r="C86" s="24">
        <v>73183.9</v>
      </c>
      <c r="D86" s="24">
        <v>1700</v>
      </c>
      <c r="E86" s="24">
        <v>74883.9</v>
      </c>
      <c r="F86" s="24">
        <v>14193.2</v>
      </c>
      <c r="G86" s="24">
        <v>0</v>
      </c>
      <c r="H86" s="24">
        <v>14193.2</v>
      </c>
      <c r="I86" s="24">
        <v>19568.7</v>
      </c>
      <c r="J86" s="24">
        <v>0</v>
      </c>
      <c r="K86" s="24">
        <v>19568.7</v>
      </c>
      <c r="L86" s="24">
        <v>16919.4</v>
      </c>
      <c r="M86" s="24">
        <v>0</v>
      </c>
      <c r="N86" s="24">
        <v>16919.4</v>
      </c>
      <c r="O86" s="24">
        <v>22502.6</v>
      </c>
      <c r="P86" s="24">
        <v>1700</v>
      </c>
      <c r="Q86" s="24">
        <v>24202.6</v>
      </c>
    </row>
    <row r="87" spans="1:17" ht="15.75">
      <c r="A87" s="21" t="s">
        <v>96</v>
      </c>
      <c r="B87" s="30" t="s">
        <v>97</v>
      </c>
      <c r="C87" s="24">
        <v>11566.3</v>
      </c>
      <c r="D87" s="24">
        <v>-88</v>
      </c>
      <c r="E87" s="24">
        <f>D87+C87</f>
        <v>11478.3</v>
      </c>
      <c r="F87" s="24">
        <v>834.1</v>
      </c>
      <c r="G87" s="24">
        <v>0</v>
      </c>
      <c r="H87" s="24">
        <v>834.1</v>
      </c>
      <c r="I87" s="24">
        <v>1683.4</v>
      </c>
      <c r="J87" s="24">
        <v>0</v>
      </c>
      <c r="K87" s="24">
        <v>1683.4</v>
      </c>
      <c r="L87" s="24">
        <v>1272.5</v>
      </c>
      <c r="M87" s="24">
        <v>0</v>
      </c>
      <c r="N87" s="24">
        <v>1272.5</v>
      </c>
      <c r="O87" s="24">
        <v>7776.3</v>
      </c>
      <c r="P87" s="24">
        <v>-88</v>
      </c>
      <c r="Q87" s="24">
        <f>O87+P87</f>
        <v>7688.3</v>
      </c>
    </row>
    <row r="88" spans="1:19" ht="15.75">
      <c r="A88" s="21" t="s">
        <v>96</v>
      </c>
      <c r="B88" s="30" t="s">
        <v>98</v>
      </c>
      <c r="C88" s="24">
        <v>1000</v>
      </c>
      <c r="D88" s="24">
        <v>88</v>
      </c>
      <c r="E88" s="24">
        <f>D88+C88</f>
        <v>1088</v>
      </c>
      <c r="F88" s="24">
        <v>147.1</v>
      </c>
      <c r="G88" s="24">
        <v>0</v>
      </c>
      <c r="H88" s="24">
        <v>147.1</v>
      </c>
      <c r="I88" s="24">
        <v>284.3</v>
      </c>
      <c r="J88" s="24">
        <v>0</v>
      </c>
      <c r="K88" s="24">
        <v>284.3</v>
      </c>
      <c r="L88" s="24">
        <v>214.9</v>
      </c>
      <c r="M88" s="24">
        <v>0</v>
      </c>
      <c r="N88" s="24">
        <v>214.9</v>
      </c>
      <c r="O88" s="24">
        <v>353.7</v>
      </c>
      <c r="P88" s="24">
        <v>88</v>
      </c>
      <c r="Q88" s="24">
        <f>O88+P88</f>
        <v>441.7</v>
      </c>
      <c r="S88" s="46"/>
    </row>
    <row r="89" spans="1:17" ht="47.25">
      <c r="A89" s="21" t="s">
        <v>96</v>
      </c>
      <c r="B89" s="30" t="s">
        <v>99</v>
      </c>
      <c r="C89" s="24">
        <v>0</v>
      </c>
      <c r="D89" s="24">
        <v>1700</v>
      </c>
      <c r="E89" s="24">
        <v>1700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1700</v>
      </c>
      <c r="Q89" s="24">
        <v>1700</v>
      </c>
    </row>
    <row r="90" spans="1:17" ht="31.5">
      <c r="A90" s="21" t="s">
        <v>96</v>
      </c>
      <c r="B90" s="30" t="s">
        <v>100</v>
      </c>
      <c r="C90" s="24">
        <v>5224</v>
      </c>
      <c r="D90" s="24">
        <v>0</v>
      </c>
      <c r="E90" s="24">
        <v>5224</v>
      </c>
      <c r="F90" s="24">
        <v>0</v>
      </c>
      <c r="G90" s="24">
        <v>0</v>
      </c>
      <c r="H90" s="24">
        <v>0</v>
      </c>
      <c r="I90" s="24">
        <v>2795</v>
      </c>
      <c r="J90" s="24">
        <v>0</v>
      </c>
      <c r="K90" s="24">
        <v>2795</v>
      </c>
      <c r="L90" s="24">
        <v>1123</v>
      </c>
      <c r="M90" s="24">
        <v>0</v>
      </c>
      <c r="N90" s="24">
        <v>1123</v>
      </c>
      <c r="O90" s="24">
        <v>1306</v>
      </c>
      <c r="P90" s="24">
        <v>0</v>
      </c>
      <c r="Q90" s="24">
        <v>1306</v>
      </c>
    </row>
    <row r="91" spans="1:17" ht="31.5">
      <c r="A91" s="21" t="s">
        <v>96</v>
      </c>
      <c r="B91" s="30" t="s">
        <v>101</v>
      </c>
      <c r="C91" s="24">
        <v>32.6</v>
      </c>
      <c r="D91" s="24">
        <v>0</v>
      </c>
      <c r="E91" s="24">
        <v>32.6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32.6</v>
      </c>
      <c r="P91" s="24">
        <v>0</v>
      </c>
      <c r="Q91" s="24">
        <v>32.6</v>
      </c>
    </row>
    <row r="92" spans="1:17" ht="47.25">
      <c r="A92" s="21" t="s">
        <v>96</v>
      </c>
      <c r="B92" s="30" t="s">
        <v>102</v>
      </c>
      <c r="C92" s="24">
        <v>52134</v>
      </c>
      <c r="D92" s="24">
        <v>0</v>
      </c>
      <c r="E92" s="24">
        <v>52134</v>
      </c>
      <c r="F92" s="24">
        <v>13085</v>
      </c>
      <c r="G92" s="24">
        <v>0</v>
      </c>
      <c r="H92" s="24">
        <v>13085</v>
      </c>
      <c r="I92" s="24">
        <v>14806</v>
      </c>
      <c r="J92" s="24">
        <v>0</v>
      </c>
      <c r="K92" s="24">
        <v>14806</v>
      </c>
      <c r="L92" s="24">
        <v>11209</v>
      </c>
      <c r="M92" s="24">
        <v>0</v>
      </c>
      <c r="N92" s="24">
        <v>11209</v>
      </c>
      <c r="O92" s="24">
        <v>13034</v>
      </c>
      <c r="P92" s="24">
        <v>0</v>
      </c>
      <c r="Q92" s="24">
        <v>13034</v>
      </c>
    </row>
    <row r="93" spans="1:17" ht="15.75">
      <c r="A93" s="21" t="s">
        <v>96</v>
      </c>
      <c r="B93" s="30" t="s">
        <v>103</v>
      </c>
      <c r="C93" s="24">
        <v>500</v>
      </c>
      <c r="D93" s="24">
        <v>0</v>
      </c>
      <c r="E93" s="24">
        <v>500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500</v>
      </c>
      <c r="M93" s="24">
        <v>0</v>
      </c>
      <c r="N93" s="24">
        <v>500</v>
      </c>
      <c r="O93" s="24">
        <v>0</v>
      </c>
      <c r="P93" s="24">
        <v>0</v>
      </c>
      <c r="Q93" s="24">
        <v>0</v>
      </c>
    </row>
    <row r="94" spans="1:17" ht="31.5">
      <c r="A94" s="21" t="s">
        <v>96</v>
      </c>
      <c r="B94" s="30" t="s">
        <v>104</v>
      </c>
      <c r="C94" s="24">
        <v>127</v>
      </c>
      <c r="D94" s="24">
        <v>0</v>
      </c>
      <c r="E94" s="24">
        <v>127</v>
      </c>
      <c r="F94" s="24">
        <v>127</v>
      </c>
      <c r="G94" s="24">
        <v>0</v>
      </c>
      <c r="H94" s="24">
        <v>127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</row>
    <row r="95" spans="1:17" ht="31.5">
      <c r="A95" s="21" t="s">
        <v>96</v>
      </c>
      <c r="B95" s="30" t="s">
        <v>105</v>
      </c>
      <c r="C95" s="24">
        <v>1200</v>
      </c>
      <c r="D95" s="24">
        <v>0</v>
      </c>
      <c r="E95" s="24">
        <v>1200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1200</v>
      </c>
      <c r="M95" s="24">
        <v>0</v>
      </c>
      <c r="N95" s="24">
        <v>1200</v>
      </c>
      <c r="O95" s="24">
        <v>0</v>
      </c>
      <c r="P95" s="24">
        <v>0</v>
      </c>
      <c r="Q95" s="24">
        <v>0</v>
      </c>
    </row>
    <row r="96" spans="1:17" ht="47.25">
      <c r="A96" s="21" t="s">
        <v>96</v>
      </c>
      <c r="B96" s="30" t="s">
        <v>106</v>
      </c>
      <c r="C96" s="24">
        <v>1400</v>
      </c>
      <c r="D96" s="24">
        <v>0</v>
      </c>
      <c r="E96" s="24">
        <v>1400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1400</v>
      </c>
      <c r="M96" s="24">
        <v>0</v>
      </c>
      <c r="N96" s="24">
        <v>1400</v>
      </c>
      <c r="O96" s="24">
        <v>0</v>
      </c>
      <c r="P96" s="24">
        <v>0</v>
      </c>
      <c r="Q96" s="24">
        <v>0</v>
      </c>
    </row>
    <row r="97" spans="1:17" ht="15.75">
      <c r="A97" s="21" t="s">
        <v>96</v>
      </c>
      <c r="B97" s="31" t="s">
        <v>442</v>
      </c>
      <c r="C97" s="24">
        <v>195636.6</v>
      </c>
      <c r="D97" s="24">
        <v>0</v>
      </c>
      <c r="E97" s="24">
        <v>195636.6</v>
      </c>
      <c r="F97" s="24">
        <v>27427.4</v>
      </c>
      <c r="G97" s="24">
        <v>0</v>
      </c>
      <c r="H97" s="24">
        <v>27427.4</v>
      </c>
      <c r="I97" s="24">
        <v>51804</v>
      </c>
      <c r="J97" s="24">
        <v>0</v>
      </c>
      <c r="K97" s="24">
        <v>51804</v>
      </c>
      <c r="L97" s="24">
        <v>55890.9</v>
      </c>
      <c r="M97" s="24">
        <v>0</v>
      </c>
      <c r="N97" s="24">
        <v>55890.9</v>
      </c>
      <c r="O97" s="24">
        <v>60514.3</v>
      </c>
      <c r="P97" s="24">
        <v>0</v>
      </c>
      <c r="Q97" s="24">
        <v>60514.3</v>
      </c>
    </row>
    <row r="98" spans="1:17" ht="31.5" hidden="1" outlineLevel="1">
      <c r="A98" s="21" t="s">
        <v>96</v>
      </c>
      <c r="B98" s="30" t="s">
        <v>107</v>
      </c>
      <c r="C98" s="24">
        <v>13467</v>
      </c>
      <c r="D98" s="24">
        <v>0</v>
      </c>
      <c r="E98" s="24">
        <v>13467</v>
      </c>
      <c r="F98" s="24">
        <v>4000</v>
      </c>
      <c r="G98" s="24">
        <v>0</v>
      </c>
      <c r="H98" s="24">
        <v>4000</v>
      </c>
      <c r="I98" s="24">
        <v>3717</v>
      </c>
      <c r="J98" s="24">
        <v>0</v>
      </c>
      <c r="K98" s="24">
        <v>3717</v>
      </c>
      <c r="L98" s="24">
        <v>3178</v>
      </c>
      <c r="M98" s="24">
        <v>0</v>
      </c>
      <c r="N98" s="24">
        <v>3178</v>
      </c>
      <c r="O98" s="24">
        <v>2572</v>
      </c>
      <c r="P98" s="24">
        <v>0</v>
      </c>
      <c r="Q98" s="24">
        <v>2572</v>
      </c>
    </row>
    <row r="99" spans="1:17" ht="15.75" hidden="1" outlineLevel="1">
      <c r="A99" s="21" t="s">
        <v>96</v>
      </c>
      <c r="B99" s="30" t="s">
        <v>108</v>
      </c>
      <c r="C99" s="24">
        <v>50839</v>
      </c>
      <c r="D99" s="24">
        <v>0</v>
      </c>
      <c r="E99" s="24">
        <v>50839</v>
      </c>
      <c r="F99" s="24">
        <v>15000</v>
      </c>
      <c r="G99" s="24">
        <v>0</v>
      </c>
      <c r="H99" s="24">
        <v>15000</v>
      </c>
      <c r="I99" s="24">
        <v>13307</v>
      </c>
      <c r="J99" s="24">
        <v>0</v>
      </c>
      <c r="K99" s="24">
        <v>13307</v>
      </c>
      <c r="L99" s="24">
        <v>11434</v>
      </c>
      <c r="M99" s="24">
        <v>0</v>
      </c>
      <c r="N99" s="24">
        <v>11434</v>
      </c>
      <c r="O99" s="24">
        <v>11098</v>
      </c>
      <c r="P99" s="24">
        <v>0</v>
      </c>
      <c r="Q99" s="24">
        <v>11098</v>
      </c>
    </row>
    <row r="100" spans="1:17" ht="15.75" hidden="1" outlineLevel="1">
      <c r="A100" s="21" t="s">
        <v>96</v>
      </c>
      <c r="B100" s="30" t="s">
        <v>109</v>
      </c>
      <c r="C100" s="24">
        <v>52321</v>
      </c>
      <c r="D100" s="24">
        <v>0</v>
      </c>
      <c r="E100" s="24">
        <v>52321</v>
      </c>
      <c r="F100" s="24">
        <v>5000</v>
      </c>
      <c r="G100" s="24">
        <v>0</v>
      </c>
      <c r="H100" s="24">
        <v>5000</v>
      </c>
      <c r="I100" s="24">
        <v>13216</v>
      </c>
      <c r="J100" s="24">
        <v>0</v>
      </c>
      <c r="K100" s="24">
        <v>13216</v>
      </c>
      <c r="L100" s="24">
        <v>14711</v>
      </c>
      <c r="M100" s="24">
        <v>0</v>
      </c>
      <c r="N100" s="24">
        <v>14711</v>
      </c>
      <c r="O100" s="24">
        <v>19394</v>
      </c>
      <c r="P100" s="24">
        <v>0</v>
      </c>
      <c r="Q100" s="24">
        <v>19394</v>
      </c>
    </row>
    <row r="101" spans="1:17" ht="15.75" hidden="1" outlineLevel="1">
      <c r="A101" s="21" t="s">
        <v>96</v>
      </c>
      <c r="B101" s="30" t="s">
        <v>110</v>
      </c>
      <c r="C101" s="24">
        <v>76208</v>
      </c>
      <c r="D101" s="24">
        <v>0</v>
      </c>
      <c r="E101" s="24">
        <v>76208</v>
      </c>
      <c r="F101" s="24">
        <v>3000</v>
      </c>
      <c r="G101" s="24">
        <v>0</v>
      </c>
      <c r="H101" s="24">
        <v>3000</v>
      </c>
      <c r="I101" s="24">
        <v>19715</v>
      </c>
      <c r="J101" s="24">
        <v>0</v>
      </c>
      <c r="K101" s="24">
        <v>19715</v>
      </c>
      <c r="L101" s="24">
        <v>26559</v>
      </c>
      <c r="M101" s="24">
        <v>0</v>
      </c>
      <c r="N101" s="24">
        <v>26559</v>
      </c>
      <c r="O101" s="24">
        <v>26934</v>
      </c>
      <c r="P101" s="24">
        <v>0</v>
      </c>
      <c r="Q101" s="24">
        <v>26934</v>
      </c>
    </row>
    <row r="102" spans="1:17" ht="15.75" hidden="1" outlineLevel="1">
      <c r="A102" s="21" t="s">
        <v>96</v>
      </c>
      <c r="B102" s="30" t="s">
        <v>111</v>
      </c>
      <c r="C102" s="24">
        <v>525.2</v>
      </c>
      <c r="D102" s="24">
        <v>0</v>
      </c>
      <c r="E102" s="24">
        <v>525.2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8.9</v>
      </c>
      <c r="M102" s="24">
        <v>0</v>
      </c>
      <c r="N102" s="24">
        <v>8.9</v>
      </c>
      <c r="O102" s="24">
        <v>516.3</v>
      </c>
      <c r="P102" s="24">
        <v>0</v>
      </c>
      <c r="Q102" s="24">
        <v>516.3</v>
      </c>
    </row>
    <row r="103" spans="1:17" ht="15.75" hidden="1" outlineLevel="1">
      <c r="A103" s="21" t="s">
        <v>96</v>
      </c>
      <c r="B103" s="30" t="s">
        <v>112</v>
      </c>
      <c r="C103" s="24">
        <v>427.3</v>
      </c>
      <c r="D103" s="24">
        <v>0</v>
      </c>
      <c r="E103" s="24">
        <v>427.3</v>
      </c>
      <c r="F103" s="24">
        <v>0.1</v>
      </c>
      <c r="G103" s="24">
        <v>0</v>
      </c>
      <c r="H103" s="24">
        <v>0.1</v>
      </c>
      <c r="I103" s="24">
        <v>427.2</v>
      </c>
      <c r="J103" s="24">
        <v>0</v>
      </c>
      <c r="K103" s="24">
        <v>427.2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</row>
    <row r="104" spans="1:17" ht="31.5" hidden="1" outlineLevel="1">
      <c r="A104" s="21" t="s">
        <v>96</v>
      </c>
      <c r="B104" s="30" t="s">
        <v>113</v>
      </c>
      <c r="C104" s="24">
        <v>0.1</v>
      </c>
      <c r="D104" s="24">
        <v>0</v>
      </c>
      <c r="E104" s="24">
        <v>0.1</v>
      </c>
      <c r="F104" s="24">
        <v>0.1</v>
      </c>
      <c r="G104" s="24">
        <v>0</v>
      </c>
      <c r="H104" s="24">
        <v>0.1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</row>
    <row r="105" spans="1:17" ht="15.75" hidden="1" outlineLevel="1">
      <c r="A105" s="21" t="s">
        <v>96</v>
      </c>
      <c r="B105" s="30" t="s">
        <v>114</v>
      </c>
      <c r="C105" s="24">
        <v>0</v>
      </c>
      <c r="D105" s="24">
        <v>0</v>
      </c>
      <c r="E105" s="24">
        <v>0</v>
      </c>
      <c r="F105" s="24">
        <v>427.2</v>
      </c>
      <c r="G105" s="24">
        <v>0</v>
      </c>
      <c r="H105" s="24">
        <v>427.2</v>
      </c>
      <c r="I105" s="24">
        <v>-427.2</v>
      </c>
      <c r="J105" s="24">
        <v>0</v>
      </c>
      <c r="K105" s="24">
        <v>-427.2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</row>
    <row r="106" spans="1:17" ht="15.75" hidden="1" outlineLevel="1">
      <c r="A106" s="21" t="s">
        <v>96</v>
      </c>
      <c r="B106" s="30" t="s">
        <v>115</v>
      </c>
      <c r="C106" s="24">
        <v>1849</v>
      </c>
      <c r="D106" s="24">
        <v>0</v>
      </c>
      <c r="E106" s="24">
        <v>1849</v>
      </c>
      <c r="F106" s="24">
        <v>0</v>
      </c>
      <c r="G106" s="24">
        <v>0</v>
      </c>
      <c r="H106" s="24">
        <v>0</v>
      </c>
      <c r="I106" s="24">
        <v>1849</v>
      </c>
      <c r="J106" s="24">
        <v>0</v>
      </c>
      <c r="K106" s="24">
        <v>1849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</row>
    <row r="107" spans="1:17" ht="47.25" collapsed="1">
      <c r="A107" s="21" t="s">
        <v>116</v>
      </c>
      <c r="B107" s="30" t="s">
        <v>117</v>
      </c>
      <c r="C107" s="24">
        <v>0</v>
      </c>
      <c r="D107" s="24">
        <v>1800</v>
      </c>
      <c r="E107" s="24">
        <v>1800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1800</v>
      </c>
      <c r="Q107" s="24">
        <v>1800</v>
      </c>
    </row>
    <row r="108" spans="1:17" ht="31.5">
      <c r="A108" s="21" t="s">
        <v>116</v>
      </c>
      <c r="B108" s="30" t="s">
        <v>20</v>
      </c>
      <c r="C108" s="24">
        <v>96050.4</v>
      </c>
      <c r="D108" s="24">
        <v>2050</v>
      </c>
      <c r="E108" s="24">
        <v>98100.4</v>
      </c>
      <c r="F108" s="24">
        <v>22317</v>
      </c>
      <c r="G108" s="24">
        <v>0</v>
      </c>
      <c r="H108" s="24">
        <v>22317</v>
      </c>
      <c r="I108" s="24">
        <v>23364</v>
      </c>
      <c r="J108" s="24">
        <v>0</v>
      </c>
      <c r="K108" s="24">
        <v>23364</v>
      </c>
      <c r="L108" s="24">
        <v>27590.2</v>
      </c>
      <c r="M108" s="24">
        <v>0</v>
      </c>
      <c r="N108" s="24">
        <v>27590.2</v>
      </c>
      <c r="O108" s="24">
        <v>22779.2</v>
      </c>
      <c r="P108" s="24">
        <v>2050</v>
      </c>
      <c r="Q108" s="24">
        <v>24829.2</v>
      </c>
    </row>
    <row r="109" spans="1:17" ht="15.75">
      <c r="A109" s="21" t="s">
        <v>116</v>
      </c>
      <c r="B109" s="30" t="s">
        <v>118</v>
      </c>
      <c r="C109" s="24">
        <v>79533</v>
      </c>
      <c r="D109" s="24">
        <v>0</v>
      </c>
      <c r="E109" s="24">
        <v>79533</v>
      </c>
      <c r="F109" s="24">
        <v>22317</v>
      </c>
      <c r="G109" s="24">
        <v>0</v>
      </c>
      <c r="H109" s="24">
        <v>22317</v>
      </c>
      <c r="I109" s="24">
        <v>23364</v>
      </c>
      <c r="J109" s="24">
        <v>0</v>
      </c>
      <c r="K109" s="24">
        <v>23364</v>
      </c>
      <c r="L109" s="24">
        <v>15934</v>
      </c>
      <c r="M109" s="24">
        <v>0</v>
      </c>
      <c r="N109" s="24">
        <v>15934</v>
      </c>
      <c r="O109" s="24">
        <v>17918</v>
      </c>
      <c r="P109" s="24">
        <v>0</v>
      </c>
      <c r="Q109" s="24">
        <v>17918</v>
      </c>
    </row>
    <row r="110" spans="1:17" ht="15.75">
      <c r="A110" s="21" t="s">
        <v>116</v>
      </c>
      <c r="B110" s="30" t="s">
        <v>119</v>
      </c>
      <c r="C110" s="24">
        <v>4719</v>
      </c>
      <c r="D110" s="24">
        <v>0</v>
      </c>
      <c r="E110" s="24">
        <v>4719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1679</v>
      </c>
      <c r="M110" s="24">
        <v>0</v>
      </c>
      <c r="N110" s="24">
        <v>1679</v>
      </c>
      <c r="O110" s="24">
        <v>3040</v>
      </c>
      <c r="P110" s="24">
        <v>0</v>
      </c>
      <c r="Q110" s="24">
        <v>3040</v>
      </c>
    </row>
    <row r="111" spans="1:17" ht="63">
      <c r="A111" s="21" t="s">
        <v>116</v>
      </c>
      <c r="B111" s="30" t="s">
        <v>120</v>
      </c>
      <c r="C111" s="24">
        <v>900</v>
      </c>
      <c r="D111" s="24">
        <v>0</v>
      </c>
      <c r="E111" s="24">
        <v>900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450</v>
      </c>
      <c r="M111" s="24">
        <v>0</v>
      </c>
      <c r="N111" s="24">
        <v>450</v>
      </c>
      <c r="O111" s="24">
        <v>450</v>
      </c>
      <c r="P111" s="24">
        <v>0</v>
      </c>
      <c r="Q111" s="24">
        <v>450</v>
      </c>
    </row>
    <row r="112" spans="1:17" ht="15.75">
      <c r="A112" s="21" t="s">
        <v>116</v>
      </c>
      <c r="B112" s="30" t="s">
        <v>121</v>
      </c>
      <c r="C112" s="24">
        <v>8853</v>
      </c>
      <c r="D112" s="24">
        <v>0</v>
      </c>
      <c r="E112" s="24">
        <v>8853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8853</v>
      </c>
      <c r="M112" s="24">
        <v>0</v>
      </c>
      <c r="N112" s="24">
        <v>8853</v>
      </c>
      <c r="O112" s="24">
        <v>0</v>
      </c>
      <c r="P112" s="24">
        <v>0</v>
      </c>
      <c r="Q112" s="24">
        <v>0</v>
      </c>
    </row>
    <row r="113" spans="1:17" ht="15.75">
      <c r="A113" s="21" t="s">
        <v>116</v>
      </c>
      <c r="B113" s="30" t="s">
        <v>122</v>
      </c>
      <c r="C113" s="24">
        <v>2045.4</v>
      </c>
      <c r="D113" s="24">
        <v>0</v>
      </c>
      <c r="E113" s="24">
        <v>2045.4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674.2</v>
      </c>
      <c r="M113" s="24">
        <v>0</v>
      </c>
      <c r="N113" s="24">
        <v>674.2</v>
      </c>
      <c r="O113" s="24">
        <v>1371.2</v>
      </c>
      <c r="P113" s="24">
        <v>0</v>
      </c>
      <c r="Q113" s="24">
        <v>1371.2</v>
      </c>
    </row>
    <row r="114" spans="1:17" ht="31.5">
      <c r="A114" s="21" t="s">
        <v>116</v>
      </c>
      <c r="B114" s="30" t="s">
        <v>123</v>
      </c>
      <c r="C114" s="24">
        <v>0</v>
      </c>
      <c r="D114" s="24">
        <v>2050</v>
      </c>
      <c r="E114" s="24">
        <v>2050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2050</v>
      </c>
      <c r="Q114" s="24">
        <v>2050</v>
      </c>
    </row>
    <row r="115" spans="1:17" ht="15.75">
      <c r="A115" s="21" t="s">
        <v>116</v>
      </c>
      <c r="B115" s="31" t="s">
        <v>442</v>
      </c>
      <c r="C115" s="24">
        <v>104573.9</v>
      </c>
      <c r="D115" s="24">
        <v>0</v>
      </c>
      <c r="E115" s="24">
        <v>104573.9</v>
      </c>
      <c r="F115" s="24">
        <v>30704.8</v>
      </c>
      <c r="G115" s="24">
        <v>0</v>
      </c>
      <c r="H115" s="24">
        <v>30704.8</v>
      </c>
      <c r="I115" s="24">
        <v>27624.5</v>
      </c>
      <c r="J115" s="24">
        <v>0</v>
      </c>
      <c r="K115" s="24">
        <v>27624.5</v>
      </c>
      <c r="L115" s="24">
        <v>25555.1</v>
      </c>
      <c r="M115" s="24">
        <v>0</v>
      </c>
      <c r="N115" s="24">
        <v>25555.1</v>
      </c>
      <c r="O115" s="24">
        <v>20689.5</v>
      </c>
      <c r="P115" s="24">
        <v>0</v>
      </c>
      <c r="Q115" s="24">
        <v>20689.5</v>
      </c>
    </row>
    <row r="116" spans="1:17" ht="15.75" hidden="1" outlineLevel="1">
      <c r="A116" s="21" t="s">
        <v>116</v>
      </c>
      <c r="B116" s="30" t="s">
        <v>124</v>
      </c>
      <c r="C116" s="24">
        <v>37862</v>
      </c>
      <c r="D116" s="24">
        <v>0</v>
      </c>
      <c r="E116" s="24">
        <v>37862</v>
      </c>
      <c r="F116" s="24">
        <v>11539</v>
      </c>
      <c r="G116" s="24">
        <v>0</v>
      </c>
      <c r="H116" s="24">
        <v>11539</v>
      </c>
      <c r="I116" s="24">
        <v>10223</v>
      </c>
      <c r="J116" s="24">
        <v>0</v>
      </c>
      <c r="K116" s="24">
        <v>10223</v>
      </c>
      <c r="L116" s="24">
        <v>9882</v>
      </c>
      <c r="M116" s="24">
        <v>0</v>
      </c>
      <c r="N116" s="24">
        <v>9882</v>
      </c>
      <c r="O116" s="24">
        <v>6218</v>
      </c>
      <c r="P116" s="24">
        <v>0</v>
      </c>
      <c r="Q116" s="24">
        <v>6218</v>
      </c>
    </row>
    <row r="117" spans="1:17" ht="15.75" hidden="1" outlineLevel="1">
      <c r="A117" s="21" t="s">
        <v>116</v>
      </c>
      <c r="B117" s="30" t="s">
        <v>125</v>
      </c>
      <c r="C117" s="24">
        <v>15521</v>
      </c>
      <c r="D117" s="24">
        <v>0</v>
      </c>
      <c r="E117" s="24">
        <v>15521</v>
      </c>
      <c r="F117" s="24">
        <v>2000</v>
      </c>
      <c r="G117" s="24">
        <v>0</v>
      </c>
      <c r="H117" s="24">
        <v>2000</v>
      </c>
      <c r="I117" s="24">
        <v>6700</v>
      </c>
      <c r="J117" s="24">
        <v>0</v>
      </c>
      <c r="K117" s="24">
        <v>6700</v>
      </c>
      <c r="L117" s="24">
        <v>3700</v>
      </c>
      <c r="M117" s="24">
        <v>0</v>
      </c>
      <c r="N117" s="24">
        <v>3700</v>
      </c>
      <c r="O117" s="24">
        <v>3121</v>
      </c>
      <c r="P117" s="24">
        <v>0</v>
      </c>
      <c r="Q117" s="24">
        <v>3121</v>
      </c>
    </row>
    <row r="118" spans="1:17" ht="15.75" hidden="1" outlineLevel="1">
      <c r="A118" s="21" t="s">
        <v>116</v>
      </c>
      <c r="B118" s="30" t="s">
        <v>126</v>
      </c>
      <c r="C118" s="24">
        <v>2132</v>
      </c>
      <c r="D118" s="24">
        <v>0</v>
      </c>
      <c r="E118" s="24">
        <v>2132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2132</v>
      </c>
      <c r="M118" s="24">
        <v>0</v>
      </c>
      <c r="N118" s="24">
        <v>2132</v>
      </c>
      <c r="O118" s="24">
        <v>0</v>
      </c>
      <c r="P118" s="24">
        <v>0</v>
      </c>
      <c r="Q118" s="24">
        <v>0</v>
      </c>
    </row>
    <row r="119" spans="1:17" ht="15.75" hidden="1" outlineLevel="1">
      <c r="A119" s="21" t="s">
        <v>116</v>
      </c>
      <c r="B119" s="30" t="s">
        <v>127</v>
      </c>
      <c r="C119" s="24">
        <v>4504</v>
      </c>
      <c r="D119" s="24">
        <v>0</v>
      </c>
      <c r="E119" s="24">
        <v>4504</v>
      </c>
      <c r="F119" s="24">
        <v>4504</v>
      </c>
      <c r="G119" s="24">
        <v>0</v>
      </c>
      <c r="H119" s="24">
        <v>4504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</row>
    <row r="120" spans="1:17" ht="15.75" hidden="1" outlineLevel="1">
      <c r="A120" s="21" t="s">
        <v>116</v>
      </c>
      <c r="B120" s="30" t="s">
        <v>128</v>
      </c>
      <c r="C120" s="24">
        <v>42193</v>
      </c>
      <c r="D120" s="24">
        <v>0</v>
      </c>
      <c r="E120" s="24">
        <v>42193</v>
      </c>
      <c r="F120" s="24">
        <v>12650</v>
      </c>
      <c r="G120" s="24">
        <v>0</v>
      </c>
      <c r="H120" s="24">
        <v>12650</v>
      </c>
      <c r="I120" s="24">
        <v>10700</v>
      </c>
      <c r="J120" s="24">
        <v>0</v>
      </c>
      <c r="K120" s="24">
        <v>10700</v>
      </c>
      <c r="L120" s="24">
        <v>9400</v>
      </c>
      <c r="M120" s="24">
        <v>0</v>
      </c>
      <c r="N120" s="24">
        <v>9400</v>
      </c>
      <c r="O120" s="24">
        <v>9443</v>
      </c>
      <c r="P120" s="24">
        <v>0</v>
      </c>
      <c r="Q120" s="24">
        <v>9443</v>
      </c>
    </row>
    <row r="121" spans="1:17" ht="15.75" hidden="1" outlineLevel="1">
      <c r="A121" s="21" t="s">
        <v>116</v>
      </c>
      <c r="B121" s="30" t="s">
        <v>129</v>
      </c>
      <c r="C121" s="24">
        <v>191.1</v>
      </c>
      <c r="D121" s="24">
        <v>0</v>
      </c>
      <c r="E121" s="24">
        <v>191.1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191.1</v>
      </c>
      <c r="M121" s="24">
        <v>0</v>
      </c>
      <c r="N121" s="24">
        <v>191.1</v>
      </c>
      <c r="O121" s="24">
        <v>0</v>
      </c>
      <c r="P121" s="24">
        <v>0</v>
      </c>
      <c r="Q121" s="24">
        <v>0</v>
      </c>
    </row>
    <row r="122" spans="1:17" ht="31.5" hidden="1" outlineLevel="1">
      <c r="A122" s="21" t="s">
        <v>116</v>
      </c>
      <c r="B122" s="30" t="s">
        <v>130</v>
      </c>
      <c r="C122" s="24">
        <v>9.7</v>
      </c>
      <c r="D122" s="24">
        <v>0</v>
      </c>
      <c r="E122" s="24">
        <v>9.7</v>
      </c>
      <c r="F122" s="24">
        <v>9.7</v>
      </c>
      <c r="G122" s="24">
        <v>0</v>
      </c>
      <c r="H122" s="24">
        <v>9.7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</row>
    <row r="123" spans="1:17" ht="31.5" hidden="1" outlineLevel="1">
      <c r="A123" s="21" t="s">
        <v>116</v>
      </c>
      <c r="B123" s="30" t="s">
        <v>131</v>
      </c>
      <c r="C123" s="24">
        <v>0.2</v>
      </c>
      <c r="D123" s="24">
        <v>0</v>
      </c>
      <c r="E123" s="24">
        <v>0.2</v>
      </c>
      <c r="F123" s="24">
        <v>0.2</v>
      </c>
      <c r="G123" s="24">
        <v>0</v>
      </c>
      <c r="H123" s="24">
        <v>0.2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</row>
    <row r="124" spans="1:17" ht="15.75" hidden="1" outlineLevel="1">
      <c r="A124" s="21" t="s">
        <v>116</v>
      </c>
      <c r="B124" s="30" t="s">
        <v>125</v>
      </c>
      <c r="C124" s="24">
        <v>0.1</v>
      </c>
      <c r="D124" s="24">
        <v>0</v>
      </c>
      <c r="E124" s="24">
        <v>0.1</v>
      </c>
      <c r="F124" s="24">
        <v>0.1</v>
      </c>
      <c r="G124" s="24">
        <v>0</v>
      </c>
      <c r="H124" s="24">
        <v>0.1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</row>
    <row r="125" spans="1:17" ht="15.75" hidden="1" outlineLevel="1">
      <c r="A125" s="21" t="s">
        <v>116</v>
      </c>
      <c r="B125" s="30" t="s">
        <v>124</v>
      </c>
      <c r="C125" s="24">
        <v>1.8</v>
      </c>
      <c r="D125" s="24">
        <v>0</v>
      </c>
      <c r="E125" s="24">
        <v>1.8</v>
      </c>
      <c r="F125" s="24">
        <v>1.8</v>
      </c>
      <c r="G125" s="24">
        <v>0</v>
      </c>
      <c r="H125" s="24">
        <v>1.8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</row>
    <row r="126" spans="1:17" ht="15.75" hidden="1" outlineLevel="1">
      <c r="A126" s="21" t="s">
        <v>116</v>
      </c>
      <c r="B126" s="30" t="s">
        <v>128</v>
      </c>
      <c r="C126" s="24">
        <v>1.5</v>
      </c>
      <c r="D126" s="24">
        <v>0</v>
      </c>
      <c r="E126" s="24">
        <v>1.5</v>
      </c>
      <c r="F126" s="24">
        <v>0</v>
      </c>
      <c r="G126" s="24">
        <v>0</v>
      </c>
      <c r="H126" s="24">
        <v>0</v>
      </c>
      <c r="I126" s="24">
        <v>1.5</v>
      </c>
      <c r="J126" s="24">
        <v>0</v>
      </c>
      <c r="K126" s="24">
        <v>1.5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</row>
    <row r="127" spans="1:17" ht="15.75" hidden="1" outlineLevel="1">
      <c r="A127" s="21" t="s">
        <v>116</v>
      </c>
      <c r="B127" s="30" t="s">
        <v>132</v>
      </c>
      <c r="C127" s="24">
        <v>250</v>
      </c>
      <c r="D127" s="24">
        <v>0</v>
      </c>
      <c r="E127" s="24">
        <v>250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250</v>
      </c>
      <c r="M127" s="24">
        <v>0</v>
      </c>
      <c r="N127" s="24">
        <v>250</v>
      </c>
      <c r="O127" s="24">
        <v>0</v>
      </c>
      <c r="P127" s="24">
        <v>0</v>
      </c>
      <c r="Q127" s="24">
        <v>0</v>
      </c>
    </row>
    <row r="128" spans="1:17" ht="31.5" hidden="1" outlineLevel="1">
      <c r="A128" s="21" t="s">
        <v>116</v>
      </c>
      <c r="B128" s="30" t="s">
        <v>133</v>
      </c>
      <c r="C128" s="24">
        <v>1800</v>
      </c>
      <c r="D128" s="24">
        <v>0</v>
      </c>
      <c r="E128" s="24">
        <v>1800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1800</v>
      </c>
      <c r="P128" s="24">
        <v>0</v>
      </c>
      <c r="Q128" s="24">
        <v>1800</v>
      </c>
    </row>
    <row r="129" spans="1:17" ht="15.75" hidden="1" outlineLevel="1">
      <c r="A129" s="21" t="s">
        <v>116</v>
      </c>
      <c r="B129" s="30" t="s">
        <v>134</v>
      </c>
      <c r="C129" s="24">
        <v>42.8</v>
      </c>
      <c r="D129" s="24">
        <v>0</v>
      </c>
      <c r="E129" s="24">
        <v>42.8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42.8</v>
      </c>
      <c r="P129" s="24">
        <v>0</v>
      </c>
      <c r="Q129" s="24">
        <v>42.8</v>
      </c>
    </row>
    <row r="130" spans="1:17" ht="31.5" hidden="1" outlineLevel="1">
      <c r="A130" s="21" t="s">
        <v>116</v>
      </c>
      <c r="B130" s="30" t="s">
        <v>135</v>
      </c>
      <c r="C130" s="24">
        <v>64.7</v>
      </c>
      <c r="D130" s="24">
        <v>0</v>
      </c>
      <c r="E130" s="24">
        <v>64.7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64.7</v>
      </c>
      <c r="P130" s="24">
        <v>0</v>
      </c>
      <c r="Q130" s="24">
        <v>64.7</v>
      </c>
    </row>
    <row r="131" spans="1:17" ht="15.75" collapsed="1">
      <c r="A131" s="21" t="s">
        <v>116</v>
      </c>
      <c r="B131" s="30" t="s">
        <v>136</v>
      </c>
      <c r="C131" s="24">
        <v>20110.4</v>
      </c>
      <c r="D131" s="24">
        <v>0</v>
      </c>
      <c r="E131" s="24">
        <v>20110.4</v>
      </c>
      <c r="F131" s="24">
        <v>5326</v>
      </c>
      <c r="G131" s="24">
        <v>0</v>
      </c>
      <c r="H131" s="24">
        <v>5326</v>
      </c>
      <c r="I131" s="24">
        <v>5080</v>
      </c>
      <c r="J131" s="24">
        <v>0</v>
      </c>
      <c r="K131" s="24">
        <v>5080</v>
      </c>
      <c r="L131" s="24">
        <v>4585.4</v>
      </c>
      <c r="M131" s="24">
        <v>0</v>
      </c>
      <c r="N131" s="24">
        <v>4585.4</v>
      </c>
      <c r="O131" s="24">
        <v>5119</v>
      </c>
      <c r="P131" s="24">
        <v>0</v>
      </c>
      <c r="Q131" s="24">
        <v>5119</v>
      </c>
    </row>
    <row r="132" spans="1:17" ht="31.5">
      <c r="A132" s="21" t="s">
        <v>116</v>
      </c>
      <c r="B132" s="30" t="s">
        <v>137</v>
      </c>
      <c r="C132" s="24">
        <v>27.6</v>
      </c>
      <c r="D132" s="24">
        <v>0</v>
      </c>
      <c r="E132" s="24">
        <v>27.6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27.6</v>
      </c>
      <c r="M132" s="24">
        <v>0</v>
      </c>
      <c r="N132" s="24">
        <v>27.6</v>
      </c>
      <c r="O132" s="24">
        <v>0</v>
      </c>
      <c r="P132" s="24">
        <v>0</v>
      </c>
      <c r="Q132" s="24">
        <v>0</v>
      </c>
    </row>
    <row r="133" spans="1:17" ht="47.25">
      <c r="A133" s="21" t="s">
        <v>116</v>
      </c>
      <c r="B133" s="30" t="s">
        <v>138</v>
      </c>
      <c r="C133" s="24">
        <v>5507</v>
      </c>
      <c r="D133" s="24">
        <v>0</v>
      </c>
      <c r="E133" s="24">
        <v>5507</v>
      </c>
      <c r="F133" s="24">
        <v>1432</v>
      </c>
      <c r="G133" s="24">
        <v>0</v>
      </c>
      <c r="H133" s="24">
        <v>1432</v>
      </c>
      <c r="I133" s="24">
        <v>1620</v>
      </c>
      <c r="J133" s="24">
        <v>0</v>
      </c>
      <c r="K133" s="24">
        <v>1620</v>
      </c>
      <c r="L133" s="24">
        <v>1227</v>
      </c>
      <c r="M133" s="24">
        <v>0</v>
      </c>
      <c r="N133" s="24">
        <v>1227</v>
      </c>
      <c r="O133" s="24">
        <v>1228</v>
      </c>
      <c r="P133" s="24">
        <v>0</v>
      </c>
      <c r="Q133" s="24">
        <v>1228</v>
      </c>
    </row>
    <row r="134" spans="1:17" ht="47.25">
      <c r="A134" s="21" t="s">
        <v>116</v>
      </c>
      <c r="B134" s="30" t="s">
        <v>139</v>
      </c>
      <c r="C134" s="24">
        <v>1312</v>
      </c>
      <c r="D134" s="24">
        <v>0</v>
      </c>
      <c r="E134" s="24">
        <v>1312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647</v>
      </c>
      <c r="M134" s="24">
        <v>0</v>
      </c>
      <c r="N134" s="24">
        <v>647</v>
      </c>
      <c r="O134" s="24">
        <v>665</v>
      </c>
      <c r="P134" s="24">
        <v>0</v>
      </c>
      <c r="Q134" s="24">
        <v>665</v>
      </c>
    </row>
    <row r="135" spans="1:17" ht="31.5">
      <c r="A135" s="21" t="s">
        <v>116</v>
      </c>
      <c r="B135" s="30" t="s">
        <v>140</v>
      </c>
      <c r="C135" s="24">
        <v>10916</v>
      </c>
      <c r="D135" s="24">
        <v>0</v>
      </c>
      <c r="E135" s="24">
        <v>10916</v>
      </c>
      <c r="F135" s="24">
        <v>2580</v>
      </c>
      <c r="G135" s="24">
        <v>0</v>
      </c>
      <c r="H135" s="24">
        <v>2580</v>
      </c>
      <c r="I135" s="24">
        <v>2920</v>
      </c>
      <c r="J135" s="24">
        <v>0</v>
      </c>
      <c r="K135" s="24">
        <v>2920</v>
      </c>
      <c r="L135" s="24">
        <v>2210</v>
      </c>
      <c r="M135" s="24">
        <v>0</v>
      </c>
      <c r="N135" s="24">
        <v>2210</v>
      </c>
      <c r="O135" s="24">
        <v>3206</v>
      </c>
      <c r="P135" s="24">
        <v>0</v>
      </c>
      <c r="Q135" s="24">
        <v>3206</v>
      </c>
    </row>
    <row r="136" spans="1:17" ht="31.5">
      <c r="A136" s="21" t="s">
        <v>116</v>
      </c>
      <c r="B136" s="30" t="s">
        <v>141</v>
      </c>
      <c r="C136" s="24">
        <v>379.8</v>
      </c>
      <c r="D136" s="24">
        <v>0</v>
      </c>
      <c r="E136" s="24">
        <v>379.8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379.8</v>
      </c>
      <c r="M136" s="24">
        <v>0</v>
      </c>
      <c r="N136" s="24">
        <v>379.8</v>
      </c>
      <c r="O136" s="24">
        <v>0</v>
      </c>
      <c r="P136" s="24">
        <v>0</v>
      </c>
      <c r="Q136" s="24">
        <v>0</v>
      </c>
    </row>
    <row r="137" spans="1:17" ht="31.5">
      <c r="A137" s="21" t="s">
        <v>116</v>
      </c>
      <c r="B137" s="30" t="s">
        <v>142</v>
      </c>
      <c r="C137" s="24">
        <v>675</v>
      </c>
      <c r="D137" s="24">
        <v>0</v>
      </c>
      <c r="E137" s="24">
        <v>675</v>
      </c>
      <c r="F137" s="24">
        <v>421</v>
      </c>
      <c r="G137" s="24">
        <v>0</v>
      </c>
      <c r="H137" s="24">
        <v>421</v>
      </c>
      <c r="I137" s="24">
        <v>140</v>
      </c>
      <c r="J137" s="24">
        <v>0</v>
      </c>
      <c r="K137" s="24">
        <v>140</v>
      </c>
      <c r="L137" s="24">
        <v>94</v>
      </c>
      <c r="M137" s="24">
        <v>0</v>
      </c>
      <c r="N137" s="24">
        <v>94</v>
      </c>
      <c r="O137" s="24">
        <v>20</v>
      </c>
      <c r="P137" s="24">
        <v>0</v>
      </c>
      <c r="Q137" s="24">
        <v>20</v>
      </c>
    </row>
    <row r="138" spans="1:17" ht="47.25">
      <c r="A138" s="21" t="s">
        <v>116</v>
      </c>
      <c r="B138" s="30" t="s">
        <v>143</v>
      </c>
      <c r="C138" s="24">
        <v>1293</v>
      </c>
      <c r="D138" s="24">
        <v>0</v>
      </c>
      <c r="E138" s="24">
        <v>1293</v>
      </c>
      <c r="F138" s="24">
        <v>893</v>
      </c>
      <c r="G138" s="24">
        <v>0</v>
      </c>
      <c r="H138" s="24">
        <v>893</v>
      </c>
      <c r="I138" s="24">
        <v>400</v>
      </c>
      <c r="J138" s="24">
        <v>0</v>
      </c>
      <c r="K138" s="24">
        <v>400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</row>
    <row r="139" spans="1:17" ht="15.75">
      <c r="A139" s="21" t="s">
        <v>116</v>
      </c>
      <c r="B139" s="30" t="s">
        <v>144</v>
      </c>
      <c r="C139" s="24">
        <v>67977</v>
      </c>
      <c r="D139" s="24">
        <v>0</v>
      </c>
      <c r="E139" s="24">
        <v>67977</v>
      </c>
      <c r="F139" s="24">
        <v>37873</v>
      </c>
      <c r="G139" s="24">
        <v>0</v>
      </c>
      <c r="H139" s="24">
        <v>37873</v>
      </c>
      <c r="I139" s="24">
        <v>30104</v>
      </c>
      <c r="J139" s="24">
        <v>0</v>
      </c>
      <c r="K139" s="24">
        <v>30104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</row>
    <row r="140" spans="1:17" ht="31.5">
      <c r="A140" s="21" t="s">
        <v>116</v>
      </c>
      <c r="B140" s="30" t="s">
        <v>140</v>
      </c>
      <c r="C140" s="24">
        <v>43883</v>
      </c>
      <c r="D140" s="24">
        <v>0</v>
      </c>
      <c r="E140" s="24">
        <v>43883</v>
      </c>
      <c r="F140" s="24">
        <v>21225</v>
      </c>
      <c r="G140" s="24">
        <v>0</v>
      </c>
      <c r="H140" s="24">
        <v>21225</v>
      </c>
      <c r="I140" s="24">
        <v>22658</v>
      </c>
      <c r="J140" s="24">
        <v>0</v>
      </c>
      <c r="K140" s="24">
        <v>22658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</row>
    <row r="141" spans="1:17" ht="47.25">
      <c r="A141" s="21" t="s">
        <v>116</v>
      </c>
      <c r="B141" s="30" t="s">
        <v>143</v>
      </c>
      <c r="C141" s="24">
        <v>24094</v>
      </c>
      <c r="D141" s="24">
        <v>0</v>
      </c>
      <c r="E141" s="24">
        <v>24094</v>
      </c>
      <c r="F141" s="24">
        <v>16648</v>
      </c>
      <c r="G141" s="24">
        <v>0</v>
      </c>
      <c r="H141" s="24">
        <v>16648</v>
      </c>
      <c r="I141" s="24">
        <v>7446</v>
      </c>
      <c r="J141" s="24">
        <v>0</v>
      </c>
      <c r="K141" s="24">
        <v>7446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</row>
    <row r="142" spans="1:17" ht="15.75">
      <c r="A142" s="21" t="s">
        <v>116</v>
      </c>
      <c r="B142" s="30" t="s">
        <v>145</v>
      </c>
      <c r="C142" s="24">
        <v>6155.4</v>
      </c>
      <c r="D142" s="24">
        <v>0</v>
      </c>
      <c r="E142" s="24">
        <v>6155.4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6155.4</v>
      </c>
      <c r="M142" s="24">
        <v>0</v>
      </c>
      <c r="N142" s="24">
        <v>6155.4</v>
      </c>
      <c r="O142" s="24">
        <v>0</v>
      </c>
      <c r="P142" s="24">
        <v>0</v>
      </c>
      <c r="Q142" s="24">
        <v>0</v>
      </c>
    </row>
    <row r="143" spans="1:17" ht="15.75">
      <c r="A143" s="21" t="s">
        <v>116</v>
      </c>
      <c r="B143" s="30" t="s">
        <v>146</v>
      </c>
      <c r="C143" s="24">
        <v>61808</v>
      </c>
      <c r="D143" s="24">
        <v>0</v>
      </c>
      <c r="E143" s="24">
        <v>61808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22995</v>
      </c>
      <c r="M143" s="24">
        <v>0</v>
      </c>
      <c r="N143" s="24">
        <v>22995</v>
      </c>
      <c r="O143" s="24">
        <v>38813</v>
      </c>
      <c r="P143" s="24">
        <v>0</v>
      </c>
      <c r="Q143" s="24">
        <v>38813</v>
      </c>
    </row>
    <row r="144" spans="1:17" ht="31.5">
      <c r="A144" s="21" t="s">
        <v>116</v>
      </c>
      <c r="B144" s="30" t="s">
        <v>147</v>
      </c>
      <c r="C144" s="24">
        <v>40680</v>
      </c>
      <c r="D144" s="24">
        <v>0</v>
      </c>
      <c r="E144" s="24">
        <v>40680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15703</v>
      </c>
      <c r="M144" s="24">
        <v>0</v>
      </c>
      <c r="N144" s="24">
        <v>15703</v>
      </c>
      <c r="O144" s="24">
        <v>24977</v>
      </c>
      <c r="P144" s="24">
        <v>0</v>
      </c>
      <c r="Q144" s="24">
        <v>24977</v>
      </c>
    </row>
    <row r="145" spans="1:17" ht="47.25">
      <c r="A145" s="21" t="s">
        <v>116</v>
      </c>
      <c r="B145" s="30" t="s">
        <v>148</v>
      </c>
      <c r="C145" s="24">
        <v>21128</v>
      </c>
      <c r="D145" s="24">
        <v>0</v>
      </c>
      <c r="E145" s="24">
        <v>21128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7292</v>
      </c>
      <c r="M145" s="24">
        <v>0</v>
      </c>
      <c r="N145" s="24">
        <v>7292</v>
      </c>
      <c r="O145" s="24">
        <v>13836</v>
      </c>
      <c r="P145" s="24">
        <v>0</v>
      </c>
      <c r="Q145" s="24">
        <v>13836</v>
      </c>
    </row>
    <row r="146" spans="1:17" ht="31.5">
      <c r="A146" s="21" t="s">
        <v>149</v>
      </c>
      <c r="B146" s="30" t="s">
        <v>20</v>
      </c>
      <c r="C146" s="24">
        <v>2597.7</v>
      </c>
      <c r="D146" s="24">
        <v>0</v>
      </c>
      <c r="E146" s="24">
        <v>2597.7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11606.23</v>
      </c>
      <c r="M146" s="24">
        <v>0</v>
      </c>
      <c r="N146" s="24">
        <v>11606.23</v>
      </c>
      <c r="O146" s="24">
        <v>-9008.53</v>
      </c>
      <c r="P146" s="24">
        <v>0</v>
      </c>
      <c r="Q146" s="24">
        <v>-9008.53</v>
      </c>
    </row>
    <row r="147" spans="1:17" ht="15.75">
      <c r="A147" s="21" t="s">
        <v>149</v>
      </c>
      <c r="B147" s="30" t="s">
        <v>150</v>
      </c>
      <c r="C147" s="24">
        <v>604</v>
      </c>
      <c r="D147" s="24">
        <v>0</v>
      </c>
      <c r="E147" s="24">
        <v>604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604</v>
      </c>
      <c r="P147" s="24">
        <v>0</v>
      </c>
      <c r="Q147" s="24">
        <v>604</v>
      </c>
    </row>
    <row r="148" spans="1:17" ht="31.5">
      <c r="A148" s="21" t="s">
        <v>149</v>
      </c>
      <c r="B148" s="30" t="s">
        <v>151</v>
      </c>
      <c r="C148" s="24">
        <v>295.9</v>
      </c>
      <c r="D148" s="24">
        <v>0</v>
      </c>
      <c r="E148" s="24">
        <v>295.9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295.9</v>
      </c>
      <c r="M148" s="24">
        <v>0</v>
      </c>
      <c r="N148" s="24">
        <v>295.9</v>
      </c>
      <c r="O148" s="24">
        <v>0</v>
      </c>
      <c r="P148" s="24">
        <v>0</v>
      </c>
      <c r="Q148" s="24">
        <v>0</v>
      </c>
    </row>
    <row r="149" spans="1:17" ht="15.75">
      <c r="A149" s="21" t="s">
        <v>149</v>
      </c>
      <c r="B149" s="30" t="s">
        <v>152</v>
      </c>
      <c r="C149" s="24">
        <v>744.8</v>
      </c>
      <c r="D149" s="24">
        <v>0</v>
      </c>
      <c r="E149" s="24">
        <v>744.8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577.8</v>
      </c>
      <c r="M149" s="24">
        <v>0</v>
      </c>
      <c r="N149" s="24">
        <v>577.8</v>
      </c>
      <c r="O149" s="24">
        <v>167</v>
      </c>
      <c r="P149" s="24">
        <v>0</v>
      </c>
      <c r="Q149" s="24">
        <v>167</v>
      </c>
    </row>
    <row r="150" spans="1:17" ht="15.75">
      <c r="A150" s="21" t="s">
        <v>149</v>
      </c>
      <c r="B150" s="30" t="s">
        <v>153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9779.53</v>
      </c>
      <c r="M150" s="24">
        <v>0</v>
      </c>
      <c r="N150" s="24">
        <v>9779.53</v>
      </c>
      <c r="O150" s="24">
        <v>-9779.53</v>
      </c>
      <c r="P150" s="24">
        <v>0</v>
      </c>
      <c r="Q150" s="24">
        <v>-9779.53</v>
      </c>
    </row>
    <row r="151" spans="1:17" ht="31.5">
      <c r="A151" s="21" t="s">
        <v>149</v>
      </c>
      <c r="B151" s="30" t="s">
        <v>154</v>
      </c>
      <c r="C151" s="24">
        <v>953</v>
      </c>
      <c r="D151" s="24">
        <v>0</v>
      </c>
      <c r="E151" s="24">
        <v>953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953</v>
      </c>
      <c r="M151" s="24">
        <v>0</v>
      </c>
      <c r="N151" s="24">
        <v>953</v>
      </c>
      <c r="O151" s="24">
        <v>0</v>
      </c>
      <c r="P151" s="24">
        <v>0</v>
      </c>
      <c r="Q151" s="24">
        <v>0</v>
      </c>
    </row>
    <row r="152" spans="1:17" ht="15.75">
      <c r="A152" s="22" t="s">
        <v>155</v>
      </c>
      <c r="B152" s="9" t="s">
        <v>156</v>
      </c>
      <c r="C152" s="23">
        <v>6357.6</v>
      </c>
      <c r="D152" s="23">
        <v>0</v>
      </c>
      <c r="E152" s="23">
        <v>6357.6</v>
      </c>
      <c r="F152" s="23">
        <v>1795</v>
      </c>
      <c r="G152" s="23">
        <v>0</v>
      </c>
      <c r="H152" s="23">
        <v>1795</v>
      </c>
      <c r="I152" s="23">
        <v>1533</v>
      </c>
      <c r="J152" s="23">
        <v>0</v>
      </c>
      <c r="K152" s="23">
        <v>1533</v>
      </c>
      <c r="L152" s="23">
        <v>1480.4</v>
      </c>
      <c r="M152" s="23">
        <v>0</v>
      </c>
      <c r="N152" s="23">
        <v>1480.4</v>
      </c>
      <c r="O152" s="23">
        <v>1549.2</v>
      </c>
      <c r="P152" s="23">
        <v>0</v>
      </c>
      <c r="Q152" s="23">
        <v>1549.2</v>
      </c>
    </row>
    <row r="153" spans="1:17" ht="15.75">
      <c r="A153" s="21" t="s">
        <v>157</v>
      </c>
      <c r="B153" s="30" t="s">
        <v>158</v>
      </c>
      <c r="C153" s="24">
        <v>6357.6</v>
      </c>
      <c r="D153" s="24">
        <v>0</v>
      </c>
      <c r="E153" s="24">
        <v>6357.6</v>
      </c>
      <c r="F153" s="24">
        <v>1795</v>
      </c>
      <c r="G153" s="24">
        <v>0</v>
      </c>
      <c r="H153" s="24">
        <v>1795</v>
      </c>
      <c r="I153" s="24">
        <v>1533</v>
      </c>
      <c r="J153" s="24">
        <v>0</v>
      </c>
      <c r="K153" s="24">
        <v>1533</v>
      </c>
      <c r="L153" s="24">
        <v>1480.4</v>
      </c>
      <c r="M153" s="24">
        <v>0</v>
      </c>
      <c r="N153" s="24">
        <v>1480.4</v>
      </c>
      <c r="O153" s="24">
        <v>1549.2</v>
      </c>
      <c r="P153" s="24">
        <v>0</v>
      </c>
      <c r="Q153" s="24">
        <v>1549.2</v>
      </c>
    </row>
    <row r="154" spans="1:17" ht="15.75">
      <c r="A154" s="21" t="s">
        <v>157</v>
      </c>
      <c r="B154" s="30" t="s">
        <v>159</v>
      </c>
      <c r="C154" s="24">
        <v>5063.9</v>
      </c>
      <c r="D154" s="24">
        <v>0</v>
      </c>
      <c r="E154" s="24">
        <v>5063.9</v>
      </c>
      <c r="F154" s="24">
        <v>1620</v>
      </c>
      <c r="G154" s="24">
        <v>0</v>
      </c>
      <c r="H154" s="24">
        <v>1620</v>
      </c>
      <c r="I154" s="24">
        <v>1228</v>
      </c>
      <c r="J154" s="24">
        <v>0</v>
      </c>
      <c r="K154" s="24">
        <v>1228</v>
      </c>
      <c r="L154" s="24">
        <v>1167.4</v>
      </c>
      <c r="M154" s="24">
        <v>0</v>
      </c>
      <c r="N154" s="24">
        <v>1167.4</v>
      </c>
      <c r="O154" s="24">
        <v>1048.5</v>
      </c>
      <c r="P154" s="24">
        <v>0</v>
      </c>
      <c r="Q154" s="24">
        <v>1048.5</v>
      </c>
    </row>
    <row r="155" spans="1:17" ht="31.5">
      <c r="A155" s="21" t="s">
        <v>157</v>
      </c>
      <c r="B155" s="30" t="s">
        <v>160</v>
      </c>
      <c r="C155" s="24">
        <v>1293.7</v>
      </c>
      <c r="D155" s="24">
        <v>0</v>
      </c>
      <c r="E155" s="24">
        <v>1293.7</v>
      </c>
      <c r="F155" s="24">
        <v>175</v>
      </c>
      <c r="G155" s="24">
        <v>0</v>
      </c>
      <c r="H155" s="24">
        <v>175</v>
      </c>
      <c r="I155" s="24">
        <v>305</v>
      </c>
      <c r="J155" s="24">
        <v>0</v>
      </c>
      <c r="K155" s="24">
        <v>305</v>
      </c>
      <c r="L155" s="24">
        <v>313</v>
      </c>
      <c r="M155" s="24">
        <v>0</v>
      </c>
      <c r="N155" s="24">
        <v>313</v>
      </c>
      <c r="O155" s="24">
        <v>500.7</v>
      </c>
      <c r="P155" s="24">
        <v>0</v>
      </c>
      <c r="Q155" s="24">
        <v>500.7</v>
      </c>
    </row>
    <row r="156" spans="1:17" ht="15.75">
      <c r="A156" s="22" t="s">
        <v>161</v>
      </c>
      <c r="B156" s="9" t="s">
        <v>162</v>
      </c>
      <c r="C156" s="23">
        <v>931427.12</v>
      </c>
      <c r="D156" s="23">
        <v>1293</v>
      </c>
      <c r="E156" s="23">
        <v>932720.12</v>
      </c>
      <c r="F156" s="23">
        <v>237349.2</v>
      </c>
      <c r="G156" s="23">
        <v>0</v>
      </c>
      <c r="H156" s="23">
        <v>237349.2</v>
      </c>
      <c r="I156" s="23">
        <v>275529.34</v>
      </c>
      <c r="J156" s="23">
        <v>0</v>
      </c>
      <c r="K156" s="23">
        <v>275529.34</v>
      </c>
      <c r="L156" s="23">
        <v>225665.68</v>
      </c>
      <c r="M156" s="23">
        <v>0</v>
      </c>
      <c r="N156" s="23">
        <v>225665.68</v>
      </c>
      <c r="O156" s="23">
        <v>192882.9</v>
      </c>
      <c r="P156" s="23">
        <v>1293</v>
      </c>
      <c r="Q156" s="23">
        <v>194175.9</v>
      </c>
    </row>
    <row r="157" spans="1:17" ht="15.75">
      <c r="A157" s="22" t="s">
        <v>163</v>
      </c>
      <c r="B157" s="12" t="s">
        <v>421</v>
      </c>
      <c r="C157" s="23">
        <f>SUM(C158:C191)</f>
        <v>323545.91</v>
      </c>
      <c r="D157" s="23">
        <f aca="true" t="shared" si="0" ref="D157:Q157">SUM(D158:D191)</f>
        <v>50</v>
      </c>
      <c r="E157" s="23">
        <f t="shared" si="0"/>
        <v>323595.91</v>
      </c>
      <c r="F157" s="23">
        <f t="shared" si="0"/>
        <v>85174.6</v>
      </c>
      <c r="G157" s="23">
        <f t="shared" si="0"/>
        <v>0</v>
      </c>
      <c r="H157" s="23">
        <f t="shared" si="0"/>
        <v>85174.6</v>
      </c>
      <c r="I157" s="23">
        <f t="shared" si="0"/>
        <v>78910.22000000002</v>
      </c>
      <c r="J157" s="23">
        <f t="shared" si="0"/>
        <v>0</v>
      </c>
      <c r="K157" s="23">
        <f t="shared" si="0"/>
        <v>78910.22000000002</v>
      </c>
      <c r="L157" s="23">
        <f t="shared" si="0"/>
        <v>87052.09</v>
      </c>
      <c r="M157" s="23">
        <f t="shared" si="0"/>
        <v>0</v>
      </c>
      <c r="N157" s="23">
        <f t="shared" si="0"/>
        <v>87052.09</v>
      </c>
      <c r="O157" s="23">
        <f t="shared" si="0"/>
        <v>72409</v>
      </c>
      <c r="P157" s="23">
        <f t="shared" si="0"/>
        <v>50</v>
      </c>
      <c r="Q157" s="23">
        <f t="shared" si="0"/>
        <v>72459</v>
      </c>
    </row>
    <row r="158" spans="1:17" ht="15.75">
      <c r="A158" s="21" t="s">
        <v>163</v>
      </c>
      <c r="B158" s="30" t="s">
        <v>164</v>
      </c>
      <c r="C158" s="24">
        <v>4126.2</v>
      </c>
      <c r="D158" s="24">
        <v>0</v>
      </c>
      <c r="E158" s="24">
        <v>4126.2</v>
      </c>
      <c r="F158" s="24">
        <v>973.6</v>
      </c>
      <c r="G158" s="24">
        <v>0</v>
      </c>
      <c r="H158" s="24">
        <v>973.6</v>
      </c>
      <c r="I158" s="24">
        <v>1025</v>
      </c>
      <c r="J158" s="24">
        <v>0</v>
      </c>
      <c r="K158" s="24">
        <v>1025</v>
      </c>
      <c r="L158" s="24">
        <v>1595.5</v>
      </c>
      <c r="M158" s="24">
        <v>0</v>
      </c>
      <c r="N158" s="24">
        <v>1595.5</v>
      </c>
      <c r="O158" s="24">
        <v>532.1</v>
      </c>
      <c r="P158" s="24">
        <v>0</v>
      </c>
      <c r="Q158" s="24">
        <v>532.1</v>
      </c>
    </row>
    <row r="159" spans="1:17" ht="15.75">
      <c r="A159" s="21" t="s">
        <v>163</v>
      </c>
      <c r="B159" s="30" t="s">
        <v>165</v>
      </c>
      <c r="C159" s="24">
        <v>5377</v>
      </c>
      <c r="D159" s="24">
        <v>0</v>
      </c>
      <c r="E159" s="24">
        <v>5377</v>
      </c>
      <c r="F159" s="24">
        <v>1512.2</v>
      </c>
      <c r="G159" s="24">
        <v>0</v>
      </c>
      <c r="H159" s="24">
        <v>1512.2</v>
      </c>
      <c r="I159" s="24">
        <v>1322.3</v>
      </c>
      <c r="J159" s="24">
        <v>0</v>
      </c>
      <c r="K159" s="24">
        <v>1322.3</v>
      </c>
      <c r="L159" s="24">
        <v>1341.3</v>
      </c>
      <c r="M159" s="24">
        <v>0</v>
      </c>
      <c r="N159" s="24">
        <v>1341.3</v>
      </c>
      <c r="O159" s="24">
        <v>1201.2</v>
      </c>
      <c r="P159" s="24">
        <v>0</v>
      </c>
      <c r="Q159" s="24">
        <v>1201.2</v>
      </c>
    </row>
    <row r="160" spans="1:17" ht="15.75">
      <c r="A160" s="21" t="s">
        <v>163</v>
      </c>
      <c r="B160" s="30" t="s">
        <v>166</v>
      </c>
      <c r="C160" s="24">
        <v>6320.5</v>
      </c>
      <c r="D160" s="24">
        <v>0</v>
      </c>
      <c r="E160" s="24">
        <v>6320.5</v>
      </c>
      <c r="F160" s="24">
        <v>1796.1</v>
      </c>
      <c r="G160" s="24">
        <v>0</v>
      </c>
      <c r="H160" s="24">
        <v>1796.1</v>
      </c>
      <c r="I160" s="24">
        <v>1577.1</v>
      </c>
      <c r="J160" s="24">
        <v>0</v>
      </c>
      <c r="K160" s="24">
        <v>1577.1</v>
      </c>
      <c r="L160" s="24">
        <v>1536</v>
      </c>
      <c r="M160" s="24">
        <v>0</v>
      </c>
      <c r="N160" s="24">
        <v>1536</v>
      </c>
      <c r="O160" s="24">
        <v>1411.3</v>
      </c>
      <c r="P160" s="24">
        <v>0</v>
      </c>
      <c r="Q160" s="24">
        <v>1411.3</v>
      </c>
    </row>
    <row r="161" spans="1:17" ht="15.75">
      <c r="A161" s="21" t="s">
        <v>163</v>
      </c>
      <c r="B161" s="30" t="s">
        <v>167</v>
      </c>
      <c r="C161" s="24">
        <v>3525.9</v>
      </c>
      <c r="D161" s="24">
        <v>0</v>
      </c>
      <c r="E161" s="24">
        <v>3525.9</v>
      </c>
      <c r="F161" s="24">
        <v>1017</v>
      </c>
      <c r="G161" s="24">
        <v>0</v>
      </c>
      <c r="H161" s="24">
        <v>1017</v>
      </c>
      <c r="I161" s="24">
        <v>834.7</v>
      </c>
      <c r="J161" s="24">
        <v>0</v>
      </c>
      <c r="K161" s="24">
        <v>834.7</v>
      </c>
      <c r="L161" s="24">
        <v>962.6</v>
      </c>
      <c r="M161" s="24">
        <v>0</v>
      </c>
      <c r="N161" s="24">
        <v>962.6</v>
      </c>
      <c r="O161" s="24">
        <v>711.6</v>
      </c>
      <c r="P161" s="24">
        <v>0</v>
      </c>
      <c r="Q161" s="24">
        <v>711.6</v>
      </c>
    </row>
    <row r="162" spans="1:17" ht="15.75">
      <c r="A162" s="21" t="s">
        <v>163</v>
      </c>
      <c r="B162" s="30" t="s">
        <v>168</v>
      </c>
      <c r="C162" s="24">
        <v>4639.2</v>
      </c>
      <c r="D162" s="24">
        <v>0</v>
      </c>
      <c r="E162" s="24">
        <v>4639.2</v>
      </c>
      <c r="F162" s="24">
        <v>1246.8</v>
      </c>
      <c r="G162" s="24">
        <v>0</v>
      </c>
      <c r="H162" s="24">
        <v>1246.8</v>
      </c>
      <c r="I162" s="24">
        <v>1122.7</v>
      </c>
      <c r="J162" s="24">
        <v>0</v>
      </c>
      <c r="K162" s="24">
        <v>1122.7</v>
      </c>
      <c r="L162" s="24">
        <v>1287.5</v>
      </c>
      <c r="M162" s="24">
        <v>0</v>
      </c>
      <c r="N162" s="24">
        <v>1287.5</v>
      </c>
      <c r="O162" s="24">
        <v>982.2</v>
      </c>
      <c r="P162" s="24">
        <v>0</v>
      </c>
      <c r="Q162" s="24">
        <v>982.2</v>
      </c>
    </row>
    <row r="163" spans="1:17" ht="15.75">
      <c r="A163" s="21" t="s">
        <v>163</v>
      </c>
      <c r="B163" s="30" t="s">
        <v>169</v>
      </c>
      <c r="C163" s="24">
        <v>8856.1</v>
      </c>
      <c r="D163" s="24">
        <v>0</v>
      </c>
      <c r="E163" s="24">
        <v>8856.1</v>
      </c>
      <c r="F163" s="24">
        <v>2880.6</v>
      </c>
      <c r="G163" s="24">
        <v>0</v>
      </c>
      <c r="H163" s="24">
        <v>2880.6</v>
      </c>
      <c r="I163" s="24">
        <v>2097.3</v>
      </c>
      <c r="J163" s="24">
        <v>0</v>
      </c>
      <c r="K163" s="24">
        <v>2097.3</v>
      </c>
      <c r="L163" s="24">
        <v>2031.4</v>
      </c>
      <c r="M163" s="24">
        <v>0</v>
      </c>
      <c r="N163" s="24">
        <v>2031.4</v>
      </c>
      <c r="O163" s="24">
        <v>1846.8</v>
      </c>
      <c r="P163" s="24">
        <v>0</v>
      </c>
      <c r="Q163" s="24">
        <v>1846.8</v>
      </c>
    </row>
    <row r="164" spans="1:17" ht="15.75">
      <c r="A164" s="21" t="s">
        <v>163</v>
      </c>
      <c r="B164" s="30" t="s">
        <v>170</v>
      </c>
      <c r="C164" s="24">
        <v>3519.5</v>
      </c>
      <c r="D164" s="24">
        <v>0</v>
      </c>
      <c r="E164" s="24">
        <v>3519.5</v>
      </c>
      <c r="F164" s="24">
        <v>1135.1</v>
      </c>
      <c r="G164" s="24">
        <v>0</v>
      </c>
      <c r="H164" s="24">
        <v>1135.1</v>
      </c>
      <c r="I164" s="24">
        <v>759.7</v>
      </c>
      <c r="J164" s="24">
        <v>0</v>
      </c>
      <c r="K164" s="24">
        <v>759.7</v>
      </c>
      <c r="L164" s="24">
        <v>928.2</v>
      </c>
      <c r="M164" s="24">
        <v>0</v>
      </c>
      <c r="N164" s="24">
        <v>928.2</v>
      </c>
      <c r="O164" s="24">
        <v>696.5</v>
      </c>
      <c r="P164" s="24">
        <v>0</v>
      </c>
      <c r="Q164" s="24">
        <v>696.5</v>
      </c>
    </row>
    <row r="165" spans="1:17" ht="15.75">
      <c r="A165" s="21" t="s">
        <v>163</v>
      </c>
      <c r="B165" s="30" t="s">
        <v>171</v>
      </c>
      <c r="C165" s="24">
        <v>10789.5</v>
      </c>
      <c r="D165" s="24">
        <v>0</v>
      </c>
      <c r="E165" s="24">
        <v>10789.5</v>
      </c>
      <c r="F165" s="24">
        <v>3042</v>
      </c>
      <c r="G165" s="24">
        <v>0</v>
      </c>
      <c r="H165" s="24">
        <v>3042</v>
      </c>
      <c r="I165" s="24">
        <v>2731.5</v>
      </c>
      <c r="J165" s="24">
        <v>0</v>
      </c>
      <c r="K165" s="24">
        <v>2731.5</v>
      </c>
      <c r="L165" s="24">
        <v>2706.4</v>
      </c>
      <c r="M165" s="24">
        <v>0</v>
      </c>
      <c r="N165" s="24">
        <v>2706.4</v>
      </c>
      <c r="O165" s="24">
        <v>2309.6</v>
      </c>
      <c r="P165" s="24">
        <v>0</v>
      </c>
      <c r="Q165" s="24">
        <v>2309.6</v>
      </c>
    </row>
    <row r="166" spans="1:17" ht="15.75">
      <c r="A166" s="21" t="s">
        <v>163</v>
      </c>
      <c r="B166" s="30" t="s">
        <v>172</v>
      </c>
      <c r="C166" s="24">
        <v>9036.7</v>
      </c>
      <c r="D166" s="24">
        <v>0</v>
      </c>
      <c r="E166" s="24">
        <v>9036.7</v>
      </c>
      <c r="F166" s="24">
        <v>2389.3</v>
      </c>
      <c r="G166" s="24">
        <v>0</v>
      </c>
      <c r="H166" s="24">
        <v>2389.3</v>
      </c>
      <c r="I166" s="24">
        <v>2271.5</v>
      </c>
      <c r="J166" s="24">
        <v>0</v>
      </c>
      <c r="K166" s="24">
        <v>2271.5</v>
      </c>
      <c r="L166" s="24">
        <v>2428.6</v>
      </c>
      <c r="M166" s="24">
        <v>0</v>
      </c>
      <c r="N166" s="24">
        <v>2428.6</v>
      </c>
      <c r="O166" s="24">
        <v>1947.3</v>
      </c>
      <c r="P166" s="24">
        <v>0</v>
      </c>
      <c r="Q166" s="24">
        <v>1947.3</v>
      </c>
    </row>
    <row r="167" spans="1:17" ht="15.75">
      <c r="A167" s="21" t="s">
        <v>163</v>
      </c>
      <c r="B167" s="30" t="s">
        <v>173</v>
      </c>
      <c r="C167" s="24">
        <v>5977.1</v>
      </c>
      <c r="D167" s="24">
        <v>0</v>
      </c>
      <c r="E167" s="24">
        <v>5977.1</v>
      </c>
      <c r="F167" s="24">
        <v>1738.8</v>
      </c>
      <c r="G167" s="24">
        <v>0</v>
      </c>
      <c r="H167" s="24">
        <v>1738.8</v>
      </c>
      <c r="I167" s="24">
        <v>1472.2</v>
      </c>
      <c r="J167" s="24">
        <v>0</v>
      </c>
      <c r="K167" s="24">
        <v>1472.2</v>
      </c>
      <c r="L167" s="24">
        <v>1497.6</v>
      </c>
      <c r="M167" s="24">
        <v>0</v>
      </c>
      <c r="N167" s="24">
        <v>1497.6</v>
      </c>
      <c r="O167" s="24">
        <v>1268.5</v>
      </c>
      <c r="P167" s="24">
        <v>0</v>
      </c>
      <c r="Q167" s="24">
        <v>1268.5</v>
      </c>
    </row>
    <row r="168" spans="1:17" ht="15.75">
      <c r="A168" s="21" t="s">
        <v>163</v>
      </c>
      <c r="B168" s="30" t="s">
        <v>174</v>
      </c>
      <c r="C168" s="24">
        <v>8441.8</v>
      </c>
      <c r="D168" s="24">
        <v>0</v>
      </c>
      <c r="E168" s="24">
        <v>8441.8</v>
      </c>
      <c r="F168" s="24">
        <v>2344.4</v>
      </c>
      <c r="G168" s="24">
        <v>0</v>
      </c>
      <c r="H168" s="24">
        <v>2344.4</v>
      </c>
      <c r="I168" s="24">
        <v>2071.3</v>
      </c>
      <c r="J168" s="24">
        <v>0</v>
      </c>
      <c r="K168" s="24">
        <v>2071.3</v>
      </c>
      <c r="L168" s="24">
        <v>2155.5</v>
      </c>
      <c r="M168" s="24">
        <v>0</v>
      </c>
      <c r="N168" s="24">
        <v>2155.5</v>
      </c>
      <c r="O168" s="24">
        <v>1870.6</v>
      </c>
      <c r="P168" s="24">
        <v>0</v>
      </c>
      <c r="Q168" s="24">
        <v>1870.6</v>
      </c>
    </row>
    <row r="169" spans="1:17" ht="15.75">
      <c r="A169" s="21" t="s">
        <v>163</v>
      </c>
      <c r="B169" s="30" t="s">
        <v>175</v>
      </c>
      <c r="C169" s="24">
        <v>9295</v>
      </c>
      <c r="D169" s="24">
        <v>0</v>
      </c>
      <c r="E169" s="24">
        <v>9295</v>
      </c>
      <c r="F169" s="24">
        <v>2646.9</v>
      </c>
      <c r="G169" s="24">
        <v>0</v>
      </c>
      <c r="H169" s="24">
        <v>2646.9</v>
      </c>
      <c r="I169" s="24">
        <v>2213.9</v>
      </c>
      <c r="J169" s="24">
        <v>0</v>
      </c>
      <c r="K169" s="24">
        <v>2213.9</v>
      </c>
      <c r="L169" s="24">
        <v>2393.4</v>
      </c>
      <c r="M169" s="24">
        <v>0</v>
      </c>
      <c r="N169" s="24">
        <v>2393.4</v>
      </c>
      <c r="O169" s="24">
        <v>2040.8</v>
      </c>
      <c r="P169" s="24">
        <v>0</v>
      </c>
      <c r="Q169" s="24">
        <v>2040.8</v>
      </c>
    </row>
    <row r="170" spans="1:17" ht="15.75">
      <c r="A170" s="21" t="s">
        <v>163</v>
      </c>
      <c r="B170" s="30" t="s">
        <v>176</v>
      </c>
      <c r="C170" s="24">
        <v>7793.4</v>
      </c>
      <c r="D170" s="24">
        <v>0</v>
      </c>
      <c r="E170" s="24">
        <v>7793.4</v>
      </c>
      <c r="F170" s="24">
        <v>2163.8</v>
      </c>
      <c r="G170" s="24">
        <v>0</v>
      </c>
      <c r="H170" s="24">
        <v>2163.8</v>
      </c>
      <c r="I170" s="24">
        <v>2167.6</v>
      </c>
      <c r="J170" s="24">
        <v>0</v>
      </c>
      <c r="K170" s="24">
        <v>2167.6</v>
      </c>
      <c r="L170" s="24">
        <v>1776.6</v>
      </c>
      <c r="M170" s="24">
        <v>0</v>
      </c>
      <c r="N170" s="24">
        <v>1776.6</v>
      </c>
      <c r="O170" s="24">
        <v>1685.4</v>
      </c>
      <c r="P170" s="24">
        <v>0</v>
      </c>
      <c r="Q170" s="24">
        <v>1685.4</v>
      </c>
    </row>
    <row r="171" spans="1:17" ht="15.75">
      <c r="A171" s="21" t="s">
        <v>163</v>
      </c>
      <c r="B171" s="30" t="s">
        <v>177</v>
      </c>
      <c r="C171" s="24">
        <v>8612.2</v>
      </c>
      <c r="D171" s="24">
        <v>0</v>
      </c>
      <c r="E171" s="24">
        <v>8612.2</v>
      </c>
      <c r="F171" s="24">
        <v>2385.7</v>
      </c>
      <c r="G171" s="24">
        <v>0</v>
      </c>
      <c r="H171" s="24">
        <v>2385.7</v>
      </c>
      <c r="I171" s="24">
        <v>2204.7</v>
      </c>
      <c r="J171" s="24">
        <v>0</v>
      </c>
      <c r="K171" s="24">
        <v>2204.7</v>
      </c>
      <c r="L171" s="24">
        <v>2100.1</v>
      </c>
      <c r="M171" s="24">
        <v>0</v>
      </c>
      <c r="N171" s="24">
        <v>2100.1</v>
      </c>
      <c r="O171" s="24">
        <v>1921.7</v>
      </c>
      <c r="P171" s="24">
        <v>0</v>
      </c>
      <c r="Q171" s="24">
        <v>1921.7</v>
      </c>
    </row>
    <row r="172" spans="1:17" ht="15.75">
      <c r="A172" s="21" t="s">
        <v>163</v>
      </c>
      <c r="B172" s="30" t="s">
        <v>178</v>
      </c>
      <c r="C172" s="24">
        <v>7504.2</v>
      </c>
      <c r="D172" s="24">
        <v>0</v>
      </c>
      <c r="E172" s="24">
        <v>7504.2</v>
      </c>
      <c r="F172" s="24">
        <v>1996.2</v>
      </c>
      <c r="G172" s="24">
        <v>0</v>
      </c>
      <c r="H172" s="24">
        <v>1996.2</v>
      </c>
      <c r="I172" s="24">
        <v>1934.6</v>
      </c>
      <c r="J172" s="24">
        <v>0</v>
      </c>
      <c r="K172" s="24">
        <v>1934.6</v>
      </c>
      <c r="L172" s="24">
        <v>1816.8</v>
      </c>
      <c r="M172" s="24">
        <v>0</v>
      </c>
      <c r="N172" s="24">
        <v>1816.8</v>
      </c>
      <c r="O172" s="24">
        <v>1756.6</v>
      </c>
      <c r="P172" s="24">
        <v>0</v>
      </c>
      <c r="Q172" s="24">
        <v>1756.6</v>
      </c>
    </row>
    <row r="173" spans="1:17" ht="15.75">
      <c r="A173" s="21" t="s">
        <v>163</v>
      </c>
      <c r="B173" s="30" t="s">
        <v>179</v>
      </c>
      <c r="C173" s="24">
        <v>4418.8</v>
      </c>
      <c r="D173" s="24">
        <v>0</v>
      </c>
      <c r="E173" s="24">
        <v>4418.8</v>
      </c>
      <c r="F173" s="24">
        <v>1120.4</v>
      </c>
      <c r="G173" s="24">
        <v>0</v>
      </c>
      <c r="H173" s="24">
        <v>1120.4</v>
      </c>
      <c r="I173" s="24">
        <v>1128.5</v>
      </c>
      <c r="J173" s="24">
        <v>0</v>
      </c>
      <c r="K173" s="24">
        <v>1128.5</v>
      </c>
      <c r="L173" s="24">
        <v>1195.6</v>
      </c>
      <c r="M173" s="24">
        <v>0</v>
      </c>
      <c r="N173" s="24">
        <v>1195.6</v>
      </c>
      <c r="O173" s="24">
        <v>974.3</v>
      </c>
      <c r="P173" s="24">
        <v>0</v>
      </c>
      <c r="Q173" s="24">
        <v>974.3</v>
      </c>
    </row>
    <row r="174" spans="1:17" ht="15.75">
      <c r="A174" s="21" t="s">
        <v>163</v>
      </c>
      <c r="B174" s="30" t="s">
        <v>180</v>
      </c>
      <c r="C174" s="24">
        <v>15054.7</v>
      </c>
      <c r="D174" s="24">
        <v>0</v>
      </c>
      <c r="E174" s="24">
        <v>15054.7</v>
      </c>
      <c r="F174" s="24">
        <v>3401.4</v>
      </c>
      <c r="G174" s="24">
        <v>0</v>
      </c>
      <c r="H174" s="24">
        <v>3401.4</v>
      </c>
      <c r="I174" s="24">
        <v>3668.4</v>
      </c>
      <c r="J174" s="24">
        <v>0</v>
      </c>
      <c r="K174" s="24">
        <v>3668.4</v>
      </c>
      <c r="L174" s="24">
        <v>4568</v>
      </c>
      <c r="M174" s="24">
        <v>0</v>
      </c>
      <c r="N174" s="24">
        <v>4568</v>
      </c>
      <c r="O174" s="24">
        <v>3416.9</v>
      </c>
      <c r="P174" s="24">
        <v>0</v>
      </c>
      <c r="Q174" s="24">
        <v>3416.9</v>
      </c>
    </row>
    <row r="175" spans="1:17" ht="15.75">
      <c r="A175" s="21" t="s">
        <v>163</v>
      </c>
      <c r="B175" s="30" t="s">
        <v>181</v>
      </c>
      <c r="C175" s="24">
        <v>7097.9</v>
      </c>
      <c r="D175" s="24">
        <v>0</v>
      </c>
      <c r="E175" s="24">
        <v>7097.9</v>
      </c>
      <c r="F175" s="24">
        <v>2000.2</v>
      </c>
      <c r="G175" s="24">
        <v>0</v>
      </c>
      <c r="H175" s="24">
        <v>2000.2</v>
      </c>
      <c r="I175" s="24">
        <v>1745.1</v>
      </c>
      <c r="J175" s="24">
        <v>0</v>
      </c>
      <c r="K175" s="24">
        <v>1745.1</v>
      </c>
      <c r="L175" s="24">
        <v>1799.4</v>
      </c>
      <c r="M175" s="24">
        <v>0</v>
      </c>
      <c r="N175" s="24">
        <v>1799.4</v>
      </c>
      <c r="O175" s="24">
        <v>1553.2</v>
      </c>
      <c r="P175" s="24">
        <v>0</v>
      </c>
      <c r="Q175" s="24">
        <v>1553.2</v>
      </c>
    </row>
    <row r="176" spans="1:17" ht="15.75">
      <c r="A176" s="21" t="s">
        <v>163</v>
      </c>
      <c r="B176" s="30" t="s">
        <v>182</v>
      </c>
      <c r="C176" s="24">
        <v>18480.9</v>
      </c>
      <c r="D176" s="24">
        <v>0</v>
      </c>
      <c r="E176" s="24">
        <v>18480.9</v>
      </c>
      <c r="F176" s="24">
        <v>4842.2</v>
      </c>
      <c r="G176" s="24">
        <v>0</v>
      </c>
      <c r="H176" s="24">
        <v>4842.2</v>
      </c>
      <c r="I176" s="24">
        <v>4562</v>
      </c>
      <c r="J176" s="24">
        <v>0</v>
      </c>
      <c r="K176" s="24">
        <v>4562</v>
      </c>
      <c r="L176" s="24">
        <v>5152.6</v>
      </c>
      <c r="M176" s="24">
        <v>0</v>
      </c>
      <c r="N176" s="24">
        <v>5152.6</v>
      </c>
      <c r="O176" s="24">
        <v>3924.1</v>
      </c>
      <c r="P176" s="24">
        <v>0</v>
      </c>
      <c r="Q176" s="24">
        <v>3924.1</v>
      </c>
    </row>
    <row r="177" spans="1:17" ht="15.75">
      <c r="A177" s="21" t="s">
        <v>163</v>
      </c>
      <c r="B177" s="30" t="s">
        <v>183</v>
      </c>
      <c r="C177" s="24">
        <v>7392.5</v>
      </c>
      <c r="D177" s="24">
        <v>0</v>
      </c>
      <c r="E177" s="24">
        <v>7392.5</v>
      </c>
      <c r="F177" s="24">
        <v>2136.3</v>
      </c>
      <c r="G177" s="24">
        <v>0</v>
      </c>
      <c r="H177" s="24">
        <v>2136.3</v>
      </c>
      <c r="I177" s="24">
        <v>1881.4</v>
      </c>
      <c r="J177" s="24">
        <v>0</v>
      </c>
      <c r="K177" s="24">
        <v>1881.4</v>
      </c>
      <c r="L177" s="24">
        <v>1727</v>
      </c>
      <c r="M177" s="24">
        <v>0</v>
      </c>
      <c r="N177" s="24">
        <v>1727</v>
      </c>
      <c r="O177" s="24">
        <v>1647.8</v>
      </c>
      <c r="P177" s="24">
        <v>0</v>
      </c>
      <c r="Q177" s="24">
        <v>1647.8</v>
      </c>
    </row>
    <row r="178" spans="1:17" ht="15.75">
      <c r="A178" s="21" t="s">
        <v>163</v>
      </c>
      <c r="B178" s="30" t="s">
        <v>184</v>
      </c>
      <c r="C178" s="24">
        <v>15644.6</v>
      </c>
      <c r="D178" s="24">
        <v>0</v>
      </c>
      <c r="E178" s="24">
        <v>15644.6</v>
      </c>
      <c r="F178" s="24">
        <v>4309.9</v>
      </c>
      <c r="G178" s="24">
        <v>0</v>
      </c>
      <c r="H178" s="24">
        <v>4309.9</v>
      </c>
      <c r="I178" s="24">
        <v>3713.3</v>
      </c>
      <c r="J178" s="24">
        <v>0</v>
      </c>
      <c r="K178" s="24">
        <v>3713.3</v>
      </c>
      <c r="L178" s="24">
        <v>3665.6</v>
      </c>
      <c r="M178" s="24">
        <v>0</v>
      </c>
      <c r="N178" s="24">
        <v>3665.6</v>
      </c>
      <c r="O178" s="24">
        <v>3955.8</v>
      </c>
      <c r="P178" s="24">
        <v>0</v>
      </c>
      <c r="Q178" s="24">
        <v>3955.8</v>
      </c>
    </row>
    <row r="179" spans="1:17" ht="15.75">
      <c r="A179" s="21" t="s">
        <v>163</v>
      </c>
      <c r="B179" s="30" t="s">
        <v>185</v>
      </c>
      <c r="C179" s="24">
        <v>8134.5</v>
      </c>
      <c r="D179" s="24">
        <v>0</v>
      </c>
      <c r="E179" s="24">
        <v>8134.5</v>
      </c>
      <c r="F179" s="24">
        <v>2126.1</v>
      </c>
      <c r="G179" s="24">
        <v>0</v>
      </c>
      <c r="H179" s="24">
        <v>2126.1</v>
      </c>
      <c r="I179" s="24">
        <v>2045.1</v>
      </c>
      <c r="J179" s="24">
        <v>0</v>
      </c>
      <c r="K179" s="24">
        <v>2045.1</v>
      </c>
      <c r="L179" s="24">
        <v>2223.2</v>
      </c>
      <c r="M179" s="24">
        <v>0</v>
      </c>
      <c r="N179" s="24">
        <v>2223.2</v>
      </c>
      <c r="O179" s="24">
        <v>1740.1</v>
      </c>
      <c r="P179" s="24">
        <v>0</v>
      </c>
      <c r="Q179" s="24">
        <v>1740.1</v>
      </c>
    </row>
    <row r="180" spans="1:17" ht="15.75">
      <c r="A180" s="21" t="s">
        <v>163</v>
      </c>
      <c r="B180" s="30" t="s">
        <v>186</v>
      </c>
      <c r="C180" s="24">
        <v>7548.5</v>
      </c>
      <c r="D180" s="24">
        <v>0</v>
      </c>
      <c r="E180" s="24">
        <v>7548.5</v>
      </c>
      <c r="F180" s="24">
        <v>1923.4</v>
      </c>
      <c r="G180" s="24">
        <v>0</v>
      </c>
      <c r="H180" s="24">
        <v>1923.4</v>
      </c>
      <c r="I180" s="24">
        <v>1909.9</v>
      </c>
      <c r="J180" s="24">
        <v>0</v>
      </c>
      <c r="K180" s="24">
        <v>1909.9</v>
      </c>
      <c r="L180" s="24">
        <v>1900.3</v>
      </c>
      <c r="M180" s="24">
        <v>0</v>
      </c>
      <c r="N180" s="24">
        <v>1900.3</v>
      </c>
      <c r="O180" s="24">
        <v>1814.9</v>
      </c>
      <c r="P180" s="24">
        <v>0</v>
      </c>
      <c r="Q180" s="24">
        <v>1814.9</v>
      </c>
    </row>
    <row r="181" spans="1:17" ht="15.75">
      <c r="A181" s="21" t="s">
        <v>163</v>
      </c>
      <c r="B181" s="30" t="s">
        <v>187</v>
      </c>
      <c r="C181" s="24">
        <v>10981.9</v>
      </c>
      <c r="D181" s="24">
        <v>0</v>
      </c>
      <c r="E181" s="24">
        <v>10981.9</v>
      </c>
      <c r="F181" s="24">
        <v>2717.3</v>
      </c>
      <c r="G181" s="24">
        <v>0</v>
      </c>
      <c r="H181" s="24">
        <v>2717.3</v>
      </c>
      <c r="I181" s="24">
        <v>2724.1</v>
      </c>
      <c r="J181" s="24">
        <v>0</v>
      </c>
      <c r="K181" s="24">
        <v>2724.1</v>
      </c>
      <c r="L181" s="24">
        <v>2985.8</v>
      </c>
      <c r="M181" s="24">
        <v>0</v>
      </c>
      <c r="N181" s="24">
        <v>2985.8</v>
      </c>
      <c r="O181" s="24">
        <v>2554.7</v>
      </c>
      <c r="P181" s="24">
        <v>0</v>
      </c>
      <c r="Q181" s="24">
        <v>2554.7</v>
      </c>
    </row>
    <row r="182" spans="1:17" ht="15.75">
      <c r="A182" s="21" t="s">
        <v>163</v>
      </c>
      <c r="B182" s="30" t="s">
        <v>188</v>
      </c>
      <c r="C182" s="24">
        <v>10727.29</v>
      </c>
      <c r="D182" s="24">
        <v>0</v>
      </c>
      <c r="E182" s="24">
        <v>10727.29</v>
      </c>
      <c r="F182" s="24">
        <v>2407.8</v>
      </c>
      <c r="G182" s="24">
        <v>0</v>
      </c>
      <c r="H182" s="24">
        <v>2407.8</v>
      </c>
      <c r="I182" s="24">
        <v>2393.1</v>
      </c>
      <c r="J182" s="24">
        <v>0</v>
      </c>
      <c r="K182" s="24">
        <v>2393.1</v>
      </c>
      <c r="L182" s="24">
        <v>3872.79</v>
      </c>
      <c r="M182" s="24">
        <v>0</v>
      </c>
      <c r="N182" s="24">
        <v>3872.79</v>
      </c>
      <c r="O182" s="24">
        <v>2053.6</v>
      </c>
      <c r="P182" s="24">
        <v>0</v>
      </c>
      <c r="Q182" s="24">
        <v>2053.6</v>
      </c>
    </row>
    <row r="183" spans="1:17" ht="15.75">
      <c r="A183" s="21" t="s">
        <v>163</v>
      </c>
      <c r="B183" s="30" t="s">
        <v>189</v>
      </c>
      <c r="C183" s="24">
        <v>12435.9</v>
      </c>
      <c r="D183" s="24">
        <v>0</v>
      </c>
      <c r="E183" s="24">
        <v>12435.9</v>
      </c>
      <c r="F183" s="24">
        <v>3156.8</v>
      </c>
      <c r="G183" s="24">
        <v>0</v>
      </c>
      <c r="H183" s="24">
        <v>3156.8</v>
      </c>
      <c r="I183" s="24">
        <v>3079.9</v>
      </c>
      <c r="J183" s="24">
        <v>0</v>
      </c>
      <c r="K183" s="24">
        <v>3079.9</v>
      </c>
      <c r="L183" s="24">
        <v>3154.7</v>
      </c>
      <c r="M183" s="24">
        <v>0</v>
      </c>
      <c r="N183" s="24">
        <v>3154.7</v>
      </c>
      <c r="O183" s="24">
        <v>3044.5</v>
      </c>
      <c r="P183" s="24">
        <v>0</v>
      </c>
      <c r="Q183" s="24">
        <v>3044.5</v>
      </c>
    </row>
    <row r="184" spans="1:17" ht="15.75">
      <c r="A184" s="21" t="s">
        <v>163</v>
      </c>
      <c r="B184" s="30" t="s">
        <v>190</v>
      </c>
      <c r="C184" s="24">
        <v>10266.5</v>
      </c>
      <c r="D184" s="24">
        <v>0</v>
      </c>
      <c r="E184" s="24">
        <v>10266.5</v>
      </c>
      <c r="F184" s="24">
        <v>3057.1</v>
      </c>
      <c r="G184" s="24">
        <v>0</v>
      </c>
      <c r="H184" s="24">
        <v>3057.1</v>
      </c>
      <c r="I184" s="24">
        <v>2538</v>
      </c>
      <c r="J184" s="24">
        <v>0</v>
      </c>
      <c r="K184" s="24">
        <v>2538</v>
      </c>
      <c r="L184" s="24">
        <v>2557.5</v>
      </c>
      <c r="M184" s="24">
        <v>0</v>
      </c>
      <c r="N184" s="24">
        <v>2557.5</v>
      </c>
      <c r="O184" s="24">
        <v>2113.9</v>
      </c>
      <c r="P184" s="24">
        <v>0</v>
      </c>
      <c r="Q184" s="24">
        <v>2113.9</v>
      </c>
    </row>
    <row r="185" spans="1:17" ht="15.75">
      <c r="A185" s="21" t="s">
        <v>163</v>
      </c>
      <c r="B185" s="30" t="s">
        <v>191</v>
      </c>
      <c r="C185" s="24">
        <v>13399.32</v>
      </c>
      <c r="D185" s="24">
        <v>50</v>
      </c>
      <c r="E185" s="24">
        <v>13449.32</v>
      </c>
      <c r="F185" s="24">
        <v>3051.3</v>
      </c>
      <c r="G185" s="24">
        <v>0</v>
      </c>
      <c r="H185" s="24">
        <v>3051.3</v>
      </c>
      <c r="I185" s="24">
        <v>3097.32</v>
      </c>
      <c r="J185" s="24">
        <v>0</v>
      </c>
      <c r="K185" s="24">
        <v>3097.32</v>
      </c>
      <c r="L185" s="24">
        <v>4408.6</v>
      </c>
      <c r="M185" s="24">
        <v>0</v>
      </c>
      <c r="N185" s="24">
        <v>4408.6</v>
      </c>
      <c r="O185" s="24">
        <v>2842.1</v>
      </c>
      <c r="P185" s="24">
        <v>50</v>
      </c>
      <c r="Q185" s="24">
        <v>2892.1</v>
      </c>
    </row>
    <row r="186" spans="1:17" ht="15.75">
      <c r="A186" s="21" t="s">
        <v>163</v>
      </c>
      <c r="B186" s="30" t="s">
        <v>192</v>
      </c>
      <c r="C186" s="24">
        <v>13107.1</v>
      </c>
      <c r="D186" s="24">
        <v>0</v>
      </c>
      <c r="E186" s="24">
        <v>13107.1</v>
      </c>
      <c r="F186" s="24">
        <v>3342.5</v>
      </c>
      <c r="G186" s="24">
        <v>0</v>
      </c>
      <c r="H186" s="24">
        <v>3342.5</v>
      </c>
      <c r="I186" s="24">
        <v>3461.5</v>
      </c>
      <c r="J186" s="24">
        <v>0</v>
      </c>
      <c r="K186" s="24">
        <v>3461.5</v>
      </c>
      <c r="L186" s="24">
        <v>4371.1</v>
      </c>
      <c r="M186" s="24">
        <v>0</v>
      </c>
      <c r="N186" s="24">
        <v>4371.1</v>
      </c>
      <c r="O186" s="24">
        <v>1932</v>
      </c>
      <c r="P186" s="24">
        <v>0</v>
      </c>
      <c r="Q186" s="24">
        <v>1932</v>
      </c>
    </row>
    <row r="187" spans="1:17" ht="15.75">
      <c r="A187" s="21" t="s">
        <v>163</v>
      </c>
      <c r="B187" s="30" t="s">
        <v>193</v>
      </c>
      <c r="C187" s="24">
        <v>12417.8</v>
      </c>
      <c r="D187" s="24">
        <v>0</v>
      </c>
      <c r="E187" s="24">
        <v>12417.8</v>
      </c>
      <c r="F187" s="24">
        <v>3005</v>
      </c>
      <c r="G187" s="24">
        <v>0</v>
      </c>
      <c r="H187" s="24">
        <v>3005</v>
      </c>
      <c r="I187" s="24">
        <v>2971.9</v>
      </c>
      <c r="J187" s="24">
        <v>0</v>
      </c>
      <c r="K187" s="24">
        <v>2971.9</v>
      </c>
      <c r="L187" s="24">
        <v>3566.2</v>
      </c>
      <c r="M187" s="24">
        <v>0</v>
      </c>
      <c r="N187" s="24">
        <v>3566.2</v>
      </c>
      <c r="O187" s="24">
        <v>2874.7</v>
      </c>
      <c r="P187" s="24">
        <v>0</v>
      </c>
      <c r="Q187" s="24">
        <v>2874.7</v>
      </c>
    </row>
    <row r="188" spans="1:17" ht="15.75">
      <c r="A188" s="21" t="s">
        <v>163</v>
      </c>
      <c r="B188" s="30" t="s">
        <v>194</v>
      </c>
      <c r="C188" s="24">
        <v>11814.5</v>
      </c>
      <c r="D188" s="24">
        <v>0</v>
      </c>
      <c r="E188" s="24">
        <v>11814.5</v>
      </c>
      <c r="F188" s="24">
        <v>3033.1</v>
      </c>
      <c r="G188" s="24">
        <v>0</v>
      </c>
      <c r="H188" s="24">
        <v>3033.1</v>
      </c>
      <c r="I188" s="24">
        <v>2906.3</v>
      </c>
      <c r="J188" s="24">
        <v>0</v>
      </c>
      <c r="K188" s="24">
        <v>2906.3</v>
      </c>
      <c r="L188" s="24">
        <v>3114.7</v>
      </c>
      <c r="M188" s="24">
        <v>0</v>
      </c>
      <c r="N188" s="24">
        <v>3114.7</v>
      </c>
      <c r="O188" s="24">
        <v>2760.4</v>
      </c>
      <c r="P188" s="24">
        <v>0</v>
      </c>
      <c r="Q188" s="24">
        <v>2760.4</v>
      </c>
    </row>
    <row r="189" spans="1:17" ht="15.75">
      <c r="A189" s="21" t="s">
        <v>163</v>
      </c>
      <c r="B189" s="30" t="s">
        <v>195</v>
      </c>
      <c r="C189" s="24">
        <v>12904.8</v>
      </c>
      <c r="D189" s="24">
        <v>0</v>
      </c>
      <c r="E189" s="24">
        <v>12904.8</v>
      </c>
      <c r="F189" s="24">
        <v>3463</v>
      </c>
      <c r="G189" s="24">
        <v>0</v>
      </c>
      <c r="H189" s="24">
        <v>3463</v>
      </c>
      <c r="I189" s="24">
        <v>2836.9</v>
      </c>
      <c r="J189" s="24">
        <v>0</v>
      </c>
      <c r="K189" s="24">
        <v>2836.9</v>
      </c>
      <c r="L189" s="24">
        <v>3156.2</v>
      </c>
      <c r="M189" s="24">
        <v>0</v>
      </c>
      <c r="N189" s="24">
        <v>3156.2</v>
      </c>
      <c r="O189" s="24">
        <v>3448.7</v>
      </c>
      <c r="P189" s="24">
        <v>0</v>
      </c>
      <c r="Q189" s="24">
        <v>3448.7</v>
      </c>
    </row>
    <row r="190" spans="1:17" ht="15.75">
      <c r="A190" s="21" t="s">
        <v>163</v>
      </c>
      <c r="B190" s="30" t="s">
        <v>196</v>
      </c>
      <c r="C190" s="24">
        <v>14698.3</v>
      </c>
      <c r="D190" s="24">
        <v>0</v>
      </c>
      <c r="E190" s="24">
        <v>14698.3</v>
      </c>
      <c r="F190" s="24">
        <v>3045.4</v>
      </c>
      <c r="G190" s="24">
        <v>0</v>
      </c>
      <c r="H190" s="24">
        <v>3045.4</v>
      </c>
      <c r="I190" s="24">
        <v>3280.8</v>
      </c>
      <c r="J190" s="24">
        <v>0</v>
      </c>
      <c r="K190" s="24">
        <v>3280.8</v>
      </c>
      <c r="L190" s="24">
        <v>3618.1</v>
      </c>
      <c r="M190" s="24">
        <v>0</v>
      </c>
      <c r="N190" s="24">
        <v>3618.1</v>
      </c>
      <c r="O190" s="24">
        <v>4754</v>
      </c>
      <c r="P190" s="24">
        <v>0</v>
      </c>
      <c r="Q190" s="24">
        <v>4754</v>
      </c>
    </row>
    <row r="191" spans="1:17" ht="15.75">
      <c r="A191" s="21" t="s">
        <v>163</v>
      </c>
      <c r="B191" s="30" t="s">
        <v>197</v>
      </c>
      <c r="C191" s="24">
        <v>13205.8</v>
      </c>
      <c r="D191" s="24">
        <v>0</v>
      </c>
      <c r="E191" s="24">
        <v>13205.8</v>
      </c>
      <c r="F191" s="24">
        <v>3766.9</v>
      </c>
      <c r="G191" s="24">
        <v>0</v>
      </c>
      <c r="H191" s="24">
        <v>3766.9</v>
      </c>
      <c r="I191" s="24">
        <v>3160.6</v>
      </c>
      <c r="J191" s="24">
        <v>0</v>
      </c>
      <c r="K191" s="24">
        <v>3160.6</v>
      </c>
      <c r="L191" s="24">
        <v>3457.2</v>
      </c>
      <c r="M191" s="24">
        <v>0</v>
      </c>
      <c r="N191" s="24">
        <v>3457.2</v>
      </c>
      <c r="O191" s="24">
        <v>2821.1</v>
      </c>
      <c r="P191" s="24">
        <v>0</v>
      </c>
      <c r="Q191" s="24">
        <v>2821.1</v>
      </c>
    </row>
    <row r="192" spans="1:17" ht="15.75">
      <c r="A192" s="22" t="s">
        <v>198</v>
      </c>
      <c r="B192" s="9" t="s">
        <v>422</v>
      </c>
      <c r="C192" s="23">
        <f>SUM(C193:C232)</f>
        <v>522942.11</v>
      </c>
      <c r="D192" s="23">
        <f aca="true" t="shared" si="1" ref="D192:Q192">SUM(D193:D232)</f>
        <v>1182.9</v>
      </c>
      <c r="E192" s="23">
        <f t="shared" si="1"/>
        <v>524125.00999999995</v>
      </c>
      <c r="F192" s="23">
        <f t="shared" si="1"/>
        <v>134338</v>
      </c>
      <c r="G192" s="23">
        <f t="shared" si="1"/>
        <v>0</v>
      </c>
      <c r="H192" s="23">
        <f t="shared" si="1"/>
        <v>134338</v>
      </c>
      <c r="I192" s="23">
        <f t="shared" si="1"/>
        <v>167110.32</v>
      </c>
      <c r="J192" s="23">
        <f t="shared" si="1"/>
        <v>0</v>
      </c>
      <c r="K192" s="23">
        <f t="shared" si="1"/>
        <v>167110.32</v>
      </c>
      <c r="L192" s="23">
        <f t="shared" si="1"/>
        <v>107714.79</v>
      </c>
      <c r="M192" s="23">
        <f t="shared" si="1"/>
        <v>0</v>
      </c>
      <c r="N192" s="23">
        <f t="shared" si="1"/>
        <v>107714.79</v>
      </c>
      <c r="O192" s="23">
        <f t="shared" si="1"/>
        <v>113779.00000000001</v>
      </c>
      <c r="P192" s="23">
        <f t="shared" si="1"/>
        <v>1182.9</v>
      </c>
      <c r="Q192" s="23">
        <f t="shared" si="1"/>
        <v>114961.90000000001</v>
      </c>
    </row>
    <row r="193" spans="1:17" ht="15.75">
      <c r="A193" s="21" t="s">
        <v>198</v>
      </c>
      <c r="B193" s="30" t="s">
        <v>200</v>
      </c>
      <c r="C193" s="24">
        <v>26573.4</v>
      </c>
      <c r="D193" s="24">
        <v>46.3</v>
      </c>
      <c r="E193" s="24">
        <v>26619.7</v>
      </c>
      <c r="F193" s="24">
        <v>6900.7</v>
      </c>
      <c r="G193" s="24">
        <v>0</v>
      </c>
      <c r="H193" s="24">
        <v>6900.7</v>
      </c>
      <c r="I193" s="24">
        <v>8174.3</v>
      </c>
      <c r="J193" s="24">
        <v>0</v>
      </c>
      <c r="K193" s="24">
        <v>8174.3</v>
      </c>
      <c r="L193" s="24">
        <v>5438</v>
      </c>
      <c r="M193" s="24">
        <v>0</v>
      </c>
      <c r="N193" s="24">
        <v>5438</v>
      </c>
      <c r="O193" s="24">
        <v>6060.4</v>
      </c>
      <c r="P193" s="24">
        <v>46.3</v>
      </c>
      <c r="Q193" s="24">
        <v>6106.7</v>
      </c>
    </row>
    <row r="194" spans="1:17" ht="15.75">
      <c r="A194" s="21" t="s">
        <v>198</v>
      </c>
      <c r="B194" s="30" t="s">
        <v>201</v>
      </c>
      <c r="C194" s="24">
        <v>18816.6</v>
      </c>
      <c r="D194" s="24">
        <v>44</v>
      </c>
      <c r="E194" s="24">
        <v>18860.6</v>
      </c>
      <c r="F194" s="24">
        <v>4820.3</v>
      </c>
      <c r="G194" s="24">
        <v>0</v>
      </c>
      <c r="H194" s="24">
        <v>4820.3</v>
      </c>
      <c r="I194" s="24">
        <v>6004.6</v>
      </c>
      <c r="J194" s="24">
        <v>0</v>
      </c>
      <c r="K194" s="24">
        <v>6004.6</v>
      </c>
      <c r="L194" s="24">
        <v>4533.2</v>
      </c>
      <c r="M194" s="24">
        <v>0</v>
      </c>
      <c r="N194" s="24">
        <v>4533.2</v>
      </c>
      <c r="O194" s="24">
        <v>3458.5</v>
      </c>
      <c r="P194" s="24">
        <v>44</v>
      </c>
      <c r="Q194" s="24">
        <v>3502.5</v>
      </c>
    </row>
    <row r="195" spans="1:17" ht="15.75">
      <c r="A195" s="21" t="s">
        <v>198</v>
      </c>
      <c r="B195" s="30" t="s">
        <v>202</v>
      </c>
      <c r="C195" s="24">
        <v>25264.6</v>
      </c>
      <c r="D195" s="24">
        <v>119.3</v>
      </c>
      <c r="E195" s="24">
        <v>25383.9</v>
      </c>
      <c r="F195" s="24">
        <v>5614.9</v>
      </c>
      <c r="G195" s="24">
        <v>0</v>
      </c>
      <c r="H195" s="24">
        <v>5614.9</v>
      </c>
      <c r="I195" s="24">
        <v>7944</v>
      </c>
      <c r="J195" s="24">
        <v>0</v>
      </c>
      <c r="K195" s="24">
        <v>7944</v>
      </c>
      <c r="L195" s="24">
        <v>6378.9</v>
      </c>
      <c r="M195" s="24">
        <v>0</v>
      </c>
      <c r="N195" s="24">
        <v>6378.9</v>
      </c>
      <c r="O195" s="24">
        <v>5326.8</v>
      </c>
      <c r="P195" s="24">
        <v>119.3</v>
      </c>
      <c r="Q195" s="24">
        <v>5446.1</v>
      </c>
    </row>
    <row r="196" spans="1:17" ht="15.75">
      <c r="A196" s="21" t="s">
        <v>198</v>
      </c>
      <c r="B196" s="30" t="s">
        <v>203</v>
      </c>
      <c r="C196" s="24">
        <v>15112.9</v>
      </c>
      <c r="D196" s="24">
        <v>64</v>
      </c>
      <c r="E196" s="24">
        <v>15176.9</v>
      </c>
      <c r="F196" s="24">
        <v>3765.7</v>
      </c>
      <c r="G196" s="24">
        <v>0</v>
      </c>
      <c r="H196" s="24">
        <v>3765.7</v>
      </c>
      <c r="I196" s="24">
        <v>5148.3</v>
      </c>
      <c r="J196" s="24">
        <v>0</v>
      </c>
      <c r="K196" s="24">
        <v>5148.3</v>
      </c>
      <c r="L196" s="24">
        <v>2941.6</v>
      </c>
      <c r="M196" s="24">
        <v>0</v>
      </c>
      <c r="N196" s="24">
        <v>2941.6</v>
      </c>
      <c r="O196" s="24">
        <v>3257.3</v>
      </c>
      <c r="P196" s="24">
        <v>64</v>
      </c>
      <c r="Q196" s="24">
        <v>3321.3</v>
      </c>
    </row>
    <row r="197" spans="1:17" ht="15.75">
      <c r="A197" s="21" t="s">
        <v>198</v>
      </c>
      <c r="B197" s="30" t="s">
        <v>204</v>
      </c>
      <c r="C197" s="24">
        <v>18676.4</v>
      </c>
      <c r="D197" s="24">
        <v>44</v>
      </c>
      <c r="E197" s="24">
        <v>18720.4</v>
      </c>
      <c r="F197" s="24">
        <v>4059.3</v>
      </c>
      <c r="G197" s="24">
        <v>0</v>
      </c>
      <c r="H197" s="24">
        <v>4059.3</v>
      </c>
      <c r="I197" s="24">
        <v>5767</v>
      </c>
      <c r="J197" s="24">
        <v>0</v>
      </c>
      <c r="K197" s="24">
        <v>5767</v>
      </c>
      <c r="L197" s="24">
        <v>4770.7</v>
      </c>
      <c r="M197" s="24">
        <v>0</v>
      </c>
      <c r="N197" s="24">
        <v>4770.7</v>
      </c>
      <c r="O197" s="24">
        <v>4079.4</v>
      </c>
      <c r="P197" s="24">
        <v>44</v>
      </c>
      <c r="Q197" s="24">
        <v>4123.4</v>
      </c>
    </row>
    <row r="198" spans="1:17" ht="15.75">
      <c r="A198" s="21" t="s">
        <v>198</v>
      </c>
      <c r="B198" s="30" t="s">
        <v>205</v>
      </c>
      <c r="C198" s="24">
        <v>16428.86</v>
      </c>
      <c r="D198" s="24">
        <v>44</v>
      </c>
      <c r="E198" s="24">
        <v>16472.86</v>
      </c>
      <c r="F198" s="24">
        <v>4362.9</v>
      </c>
      <c r="G198" s="24">
        <v>0</v>
      </c>
      <c r="H198" s="24">
        <v>4362.9</v>
      </c>
      <c r="I198" s="24">
        <v>5406.9</v>
      </c>
      <c r="J198" s="24">
        <v>0</v>
      </c>
      <c r="K198" s="24">
        <v>5406.9</v>
      </c>
      <c r="L198" s="24">
        <v>3506.46</v>
      </c>
      <c r="M198" s="24">
        <v>0</v>
      </c>
      <c r="N198" s="24">
        <v>3506.46</v>
      </c>
      <c r="O198" s="24">
        <v>3152.6</v>
      </c>
      <c r="P198" s="24">
        <v>44</v>
      </c>
      <c r="Q198" s="24">
        <v>3196.6</v>
      </c>
    </row>
    <row r="199" spans="1:17" ht="15.75">
      <c r="A199" s="21" t="s">
        <v>198</v>
      </c>
      <c r="B199" s="30" t="s">
        <v>206</v>
      </c>
      <c r="C199" s="24">
        <v>20488.24</v>
      </c>
      <c r="D199" s="24">
        <v>44</v>
      </c>
      <c r="E199" s="24">
        <v>20532.24</v>
      </c>
      <c r="F199" s="24">
        <v>4721.4</v>
      </c>
      <c r="G199" s="24">
        <v>0</v>
      </c>
      <c r="H199" s="24">
        <v>4721.4</v>
      </c>
      <c r="I199" s="24">
        <v>7136.52</v>
      </c>
      <c r="J199" s="24">
        <v>0</v>
      </c>
      <c r="K199" s="24">
        <v>7136.52</v>
      </c>
      <c r="L199" s="24">
        <v>4024.72</v>
      </c>
      <c r="M199" s="24">
        <v>0</v>
      </c>
      <c r="N199" s="24">
        <v>4024.72</v>
      </c>
      <c r="O199" s="24">
        <v>4605.6</v>
      </c>
      <c r="P199" s="24">
        <v>44</v>
      </c>
      <c r="Q199" s="24">
        <v>4649.6</v>
      </c>
    </row>
    <row r="200" spans="1:17" ht="15.75">
      <c r="A200" s="21" t="s">
        <v>198</v>
      </c>
      <c r="B200" s="30" t="s">
        <v>207</v>
      </c>
      <c r="C200" s="24">
        <v>20701.5</v>
      </c>
      <c r="D200" s="24">
        <v>44</v>
      </c>
      <c r="E200" s="24">
        <v>20745.5</v>
      </c>
      <c r="F200" s="24">
        <v>5512.1</v>
      </c>
      <c r="G200" s="24">
        <v>0</v>
      </c>
      <c r="H200" s="24">
        <v>5512.1</v>
      </c>
      <c r="I200" s="24">
        <v>6364.7</v>
      </c>
      <c r="J200" s="24">
        <v>0</v>
      </c>
      <c r="K200" s="24">
        <v>6364.7</v>
      </c>
      <c r="L200" s="24">
        <v>4782.2</v>
      </c>
      <c r="M200" s="24">
        <v>0</v>
      </c>
      <c r="N200" s="24">
        <v>4782.2</v>
      </c>
      <c r="O200" s="24">
        <v>4042.5</v>
      </c>
      <c r="P200" s="24">
        <v>44</v>
      </c>
      <c r="Q200" s="24">
        <v>4086.5</v>
      </c>
    </row>
    <row r="201" spans="1:17" ht="15.75">
      <c r="A201" s="21" t="s">
        <v>198</v>
      </c>
      <c r="B201" s="30" t="s">
        <v>208</v>
      </c>
      <c r="C201" s="24">
        <v>13677.8</v>
      </c>
      <c r="D201" s="24">
        <v>44</v>
      </c>
      <c r="E201" s="24">
        <v>13721.8</v>
      </c>
      <c r="F201" s="24">
        <v>3231.7</v>
      </c>
      <c r="G201" s="24">
        <v>0</v>
      </c>
      <c r="H201" s="24">
        <v>3231.7</v>
      </c>
      <c r="I201" s="24">
        <v>4433.7</v>
      </c>
      <c r="J201" s="24">
        <v>0</v>
      </c>
      <c r="K201" s="24">
        <v>4433.7</v>
      </c>
      <c r="L201" s="24">
        <v>3398.2</v>
      </c>
      <c r="M201" s="24">
        <v>0</v>
      </c>
      <c r="N201" s="24">
        <v>3398.2</v>
      </c>
      <c r="O201" s="24">
        <v>2614.2</v>
      </c>
      <c r="P201" s="24">
        <v>44</v>
      </c>
      <c r="Q201" s="24">
        <v>2658.2</v>
      </c>
    </row>
    <row r="202" spans="1:17" ht="15.75">
      <c r="A202" s="21" t="s">
        <v>198</v>
      </c>
      <c r="B202" s="30" t="s">
        <v>209</v>
      </c>
      <c r="C202" s="24">
        <v>12599.1</v>
      </c>
      <c r="D202" s="24">
        <v>44</v>
      </c>
      <c r="E202" s="24">
        <v>12643.1</v>
      </c>
      <c r="F202" s="24">
        <v>3434.8</v>
      </c>
      <c r="G202" s="24">
        <v>0</v>
      </c>
      <c r="H202" s="24">
        <v>3434.8</v>
      </c>
      <c r="I202" s="24">
        <v>4089.5</v>
      </c>
      <c r="J202" s="24">
        <v>0</v>
      </c>
      <c r="K202" s="24">
        <v>4089.5</v>
      </c>
      <c r="L202" s="24">
        <v>2407.5</v>
      </c>
      <c r="M202" s="24">
        <v>0</v>
      </c>
      <c r="N202" s="24">
        <v>2407.5</v>
      </c>
      <c r="O202" s="24">
        <v>2667.3</v>
      </c>
      <c r="P202" s="24">
        <v>44</v>
      </c>
      <c r="Q202" s="24">
        <v>2711.3</v>
      </c>
    </row>
    <row r="203" spans="1:17" ht="15.75">
      <c r="A203" s="21" t="s">
        <v>198</v>
      </c>
      <c r="B203" s="30" t="s">
        <v>210</v>
      </c>
      <c r="C203" s="24">
        <v>18030.9</v>
      </c>
      <c r="D203" s="24">
        <v>49</v>
      </c>
      <c r="E203" s="24">
        <v>18079.9</v>
      </c>
      <c r="F203" s="24">
        <v>4987.2</v>
      </c>
      <c r="G203" s="24">
        <v>0</v>
      </c>
      <c r="H203" s="24">
        <v>4987.2</v>
      </c>
      <c r="I203" s="24">
        <v>5909.6</v>
      </c>
      <c r="J203" s="24">
        <v>0</v>
      </c>
      <c r="K203" s="24">
        <v>5909.6</v>
      </c>
      <c r="L203" s="24">
        <v>3175.6</v>
      </c>
      <c r="M203" s="24">
        <v>0</v>
      </c>
      <c r="N203" s="24">
        <v>3175.6</v>
      </c>
      <c r="O203" s="24">
        <v>3958.5</v>
      </c>
      <c r="P203" s="24">
        <v>49</v>
      </c>
      <c r="Q203" s="24">
        <v>4007.5</v>
      </c>
    </row>
    <row r="204" spans="1:17" ht="15.75">
      <c r="A204" s="21" t="s">
        <v>198</v>
      </c>
      <c r="B204" s="30" t="s">
        <v>211</v>
      </c>
      <c r="C204" s="24">
        <v>17121.1</v>
      </c>
      <c r="D204" s="24">
        <v>44</v>
      </c>
      <c r="E204" s="24">
        <v>17165.1</v>
      </c>
      <c r="F204" s="24">
        <v>3786.9</v>
      </c>
      <c r="G204" s="24">
        <v>0</v>
      </c>
      <c r="H204" s="24">
        <v>3786.9</v>
      </c>
      <c r="I204" s="24">
        <v>5698.2</v>
      </c>
      <c r="J204" s="24">
        <v>0</v>
      </c>
      <c r="K204" s="24">
        <v>5698.2</v>
      </c>
      <c r="L204" s="24">
        <v>3635</v>
      </c>
      <c r="M204" s="24">
        <v>0</v>
      </c>
      <c r="N204" s="24">
        <v>3635</v>
      </c>
      <c r="O204" s="24">
        <v>4001</v>
      </c>
      <c r="P204" s="24">
        <v>44</v>
      </c>
      <c r="Q204" s="24">
        <v>4045</v>
      </c>
    </row>
    <row r="205" spans="1:17" ht="15.75">
      <c r="A205" s="21" t="s">
        <v>198</v>
      </c>
      <c r="B205" s="30" t="s">
        <v>212</v>
      </c>
      <c r="C205" s="24">
        <v>28127.21</v>
      </c>
      <c r="D205" s="24">
        <v>113.4</v>
      </c>
      <c r="E205" s="24">
        <v>28240.61</v>
      </c>
      <c r="F205" s="24">
        <v>6128.4</v>
      </c>
      <c r="G205" s="24">
        <v>0</v>
      </c>
      <c r="H205" s="24">
        <v>6128.4</v>
      </c>
      <c r="I205" s="24">
        <v>10519.7</v>
      </c>
      <c r="J205" s="24">
        <v>0</v>
      </c>
      <c r="K205" s="24">
        <v>10519.7</v>
      </c>
      <c r="L205" s="24">
        <v>6273.71</v>
      </c>
      <c r="M205" s="24">
        <v>0</v>
      </c>
      <c r="N205" s="24">
        <v>6273.71</v>
      </c>
      <c r="O205" s="24">
        <v>5205.4</v>
      </c>
      <c r="P205" s="24">
        <v>113.4</v>
      </c>
      <c r="Q205" s="24">
        <v>5318.8</v>
      </c>
    </row>
    <row r="206" spans="1:17" ht="15.75">
      <c r="A206" s="21" t="s">
        <v>198</v>
      </c>
      <c r="B206" s="30" t="s">
        <v>213</v>
      </c>
      <c r="C206" s="24">
        <v>15041.9</v>
      </c>
      <c r="D206" s="24">
        <v>44</v>
      </c>
      <c r="E206" s="24">
        <v>15085.9</v>
      </c>
      <c r="F206" s="24">
        <v>3966.2</v>
      </c>
      <c r="G206" s="24">
        <v>0</v>
      </c>
      <c r="H206" s="24">
        <v>3966.2</v>
      </c>
      <c r="I206" s="24">
        <v>5109.4</v>
      </c>
      <c r="J206" s="24">
        <v>0</v>
      </c>
      <c r="K206" s="24">
        <v>5109.4</v>
      </c>
      <c r="L206" s="24">
        <v>3245</v>
      </c>
      <c r="M206" s="24">
        <v>0</v>
      </c>
      <c r="N206" s="24">
        <v>3245</v>
      </c>
      <c r="O206" s="24">
        <v>2721.3</v>
      </c>
      <c r="P206" s="24">
        <v>44</v>
      </c>
      <c r="Q206" s="24">
        <v>2765.3</v>
      </c>
    </row>
    <row r="207" spans="1:17" ht="15.75">
      <c r="A207" s="21" t="s">
        <v>198</v>
      </c>
      <c r="B207" s="30" t="s">
        <v>214</v>
      </c>
      <c r="C207" s="24">
        <v>14371.8</v>
      </c>
      <c r="D207" s="24">
        <v>44</v>
      </c>
      <c r="E207" s="24">
        <v>14415.8</v>
      </c>
      <c r="F207" s="24">
        <v>3396.2</v>
      </c>
      <c r="G207" s="24">
        <v>0</v>
      </c>
      <c r="H207" s="24">
        <v>3396.2</v>
      </c>
      <c r="I207" s="24">
        <v>3790.7</v>
      </c>
      <c r="J207" s="24">
        <v>0</v>
      </c>
      <c r="K207" s="24">
        <v>3790.7</v>
      </c>
      <c r="L207" s="24">
        <v>3746.6</v>
      </c>
      <c r="M207" s="24">
        <v>0</v>
      </c>
      <c r="N207" s="24">
        <v>3746.6</v>
      </c>
      <c r="O207" s="24">
        <v>3438.3</v>
      </c>
      <c r="P207" s="24">
        <v>44</v>
      </c>
      <c r="Q207" s="24">
        <v>3482.3</v>
      </c>
    </row>
    <row r="208" spans="1:17" ht="15.75">
      <c r="A208" s="21" t="s">
        <v>198</v>
      </c>
      <c r="B208" s="30" t="s">
        <v>215</v>
      </c>
      <c r="C208" s="24">
        <v>16375.6</v>
      </c>
      <c r="D208" s="24">
        <v>44</v>
      </c>
      <c r="E208" s="24">
        <v>16419.6</v>
      </c>
      <c r="F208" s="24">
        <v>4275.5</v>
      </c>
      <c r="G208" s="24">
        <v>0</v>
      </c>
      <c r="H208" s="24">
        <v>4275.5</v>
      </c>
      <c r="I208" s="24">
        <v>5399.4</v>
      </c>
      <c r="J208" s="24">
        <v>0</v>
      </c>
      <c r="K208" s="24">
        <v>5399.4</v>
      </c>
      <c r="L208" s="24">
        <v>2075.5</v>
      </c>
      <c r="M208" s="24">
        <v>0</v>
      </c>
      <c r="N208" s="24">
        <v>2075.5</v>
      </c>
      <c r="O208" s="24">
        <v>4625.2</v>
      </c>
      <c r="P208" s="24">
        <v>44</v>
      </c>
      <c r="Q208" s="24">
        <v>4669.2</v>
      </c>
    </row>
    <row r="209" spans="1:17" ht="15.75">
      <c r="A209" s="21" t="s">
        <v>198</v>
      </c>
      <c r="B209" s="30" t="s">
        <v>216</v>
      </c>
      <c r="C209" s="24">
        <v>17826.4</v>
      </c>
      <c r="D209" s="24">
        <v>44</v>
      </c>
      <c r="E209" s="24">
        <v>17870.4</v>
      </c>
      <c r="F209" s="24">
        <v>4554.3</v>
      </c>
      <c r="G209" s="24">
        <v>0</v>
      </c>
      <c r="H209" s="24">
        <v>4554.3</v>
      </c>
      <c r="I209" s="24">
        <v>5247.9</v>
      </c>
      <c r="J209" s="24">
        <v>0</v>
      </c>
      <c r="K209" s="24">
        <v>5247.9</v>
      </c>
      <c r="L209" s="24">
        <v>3639.9</v>
      </c>
      <c r="M209" s="24">
        <v>0</v>
      </c>
      <c r="N209" s="24">
        <v>3639.9</v>
      </c>
      <c r="O209" s="24">
        <v>4384.3</v>
      </c>
      <c r="P209" s="24">
        <v>44</v>
      </c>
      <c r="Q209" s="24">
        <v>4428.3</v>
      </c>
    </row>
    <row r="210" spans="1:17" ht="15.75">
      <c r="A210" s="21" t="s">
        <v>198</v>
      </c>
      <c r="B210" s="30" t="s">
        <v>217</v>
      </c>
      <c r="C210" s="24">
        <v>13874.2</v>
      </c>
      <c r="D210" s="24">
        <v>44</v>
      </c>
      <c r="E210" s="24">
        <v>13918.2</v>
      </c>
      <c r="F210" s="24">
        <v>3861.8</v>
      </c>
      <c r="G210" s="24">
        <v>0</v>
      </c>
      <c r="H210" s="24">
        <v>3861.8</v>
      </c>
      <c r="I210" s="24">
        <v>4250.1</v>
      </c>
      <c r="J210" s="24">
        <v>0</v>
      </c>
      <c r="K210" s="24">
        <v>4250.1</v>
      </c>
      <c r="L210" s="24">
        <v>2361.9</v>
      </c>
      <c r="M210" s="24">
        <v>0</v>
      </c>
      <c r="N210" s="24">
        <v>2361.9</v>
      </c>
      <c r="O210" s="24">
        <v>3400.4</v>
      </c>
      <c r="P210" s="24">
        <v>44</v>
      </c>
      <c r="Q210" s="24">
        <v>3444.4</v>
      </c>
    </row>
    <row r="211" spans="1:17" ht="15.75">
      <c r="A211" s="21" t="s">
        <v>198</v>
      </c>
      <c r="B211" s="30" t="s">
        <v>218</v>
      </c>
      <c r="C211" s="24">
        <v>31813.9</v>
      </c>
      <c r="D211" s="24">
        <v>71.9</v>
      </c>
      <c r="E211" s="24">
        <v>31885.8</v>
      </c>
      <c r="F211" s="24">
        <v>8092</v>
      </c>
      <c r="G211" s="24">
        <v>0</v>
      </c>
      <c r="H211" s="24">
        <v>8092</v>
      </c>
      <c r="I211" s="24">
        <v>10459.5</v>
      </c>
      <c r="J211" s="24">
        <v>0</v>
      </c>
      <c r="K211" s="24">
        <v>10459.5</v>
      </c>
      <c r="L211" s="24">
        <v>6022.4</v>
      </c>
      <c r="M211" s="24">
        <v>0</v>
      </c>
      <c r="N211" s="24">
        <v>6022.4</v>
      </c>
      <c r="O211" s="24">
        <v>7240</v>
      </c>
      <c r="P211" s="24">
        <v>71.9</v>
      </c>
      <c r="Q211" s="24">
        <v>7311.9</v>
      </c>
    </row>
    <row r="212" spans="1:17" ht="15.75">
      <c r="A212" s="21" t="s">
        <v>198</v>
      </c>
      <c r="B212" s="30" t="s">
        <v>219</v>
      </c>
      <c r="C212" s="24">
        <v>10706.2</v>
      </c>
      <c r="D212" s="24">
        <v>44</v>
      </c>
      <c r="E212" s="24">
        <v>10750.2</v>
      </c>
      <c r="F212" s="24">
        <v>3133.8</v>
      </c>
      <c r="G212" s="24">
        <v>0</v>
      </c>
      <c r="H212" s="24">
        <v>3133.8</v>
      </c>
      <c r="I212" s="24">
        <v>3273.5</v>
      </c>
      <c r="J212" s="24">
        <v>0</v>
      </c>
      <c r="K212" s="24">
        <v>3273.5</v>
      </c>
      <c r="L212" s="24">
        <v>2229.6</v>
      </c>
      <c r="M212" s="24">
        <v>0</v>
      </c>
      <c r="N212" s="24">
        <v>2229.6</v>
      </c>
      <c r="O212" s="24">
        <v>2069.3</v>
      </c>
      <c r="P212" s="24">
        <v>44</v>
      </c>
      <c r="Q212" s="24">
        <v>2113.3</v>
      </c>
    </row>
    <row r="213" spans="1:17" ht="15.75">
      <c r="A213" s="21" t="s">
        <v>198</v>
      </c>
      <c r="B213" s="30" t="s">
        <v>220</v>
      </c>
      <c r="C213" s="24">
        <v>13246.2</v>
      </c>
      <c r="D213" s="24">
        <v>44</v>
      </c>
      <c r="E213" s="24">
        <v>13290.2</v>
      </c>
      <c r="F213" s="24">
        <v>3223.4</v>
      </c>
      <c r="G213" s="24">
        <v>0</v>
      </c>
      <c r="H213" s="24">
        <v>3223.4</v>
      </c>
      <c r="I213" s="24">
        <v>4001.4</v>
      </c>
      <c r="J213" s="24">
        <v>0</v>
      </c>
      <c r="K213" s="24">
        <v>4001.4</v>
      </c>
      <c r="L213" s="24">
        <v>3212</v>
      </c>
      <c r="M213" s="24">
        <v>0</v>
      </c>
      <c r="N213" s="24">
        <v>3212</v>
      </c>
      <c r="O213" s="24">
        <v>2809.4</v>
      </c>
      <c r="P213" s="24">
        <v>44</v>
      </c>
      <c r="Q213" s="24">
        <v>2853.4</v>
      </c>
    </row>
    <row r="214" spans="1:17" ht="15.75">
      <c r="A214" s="21" t="s">
        <v>198</v>
      </c>
      <c r="B214" s="30" t="s">
        <v>221</v>
      </c>
      <c r="C214" s="24">
        <v>6043.7</v>
      </c>
      <c r="D214" s="24">
        <v>44</v>
      </c>
      <c r="E214" s="24">
        <v>6087.7</v>
      </c>
      <c r="F214" s="24">
        <v>1355.6</v>
      </c>
      <c r="G214" s="24">
        <v>0</v>
      </c>
      <c r="H214" s="24">
        <v>1355.6</v>
      </c>
      <c r="I214" s="24">
        <v>2119.3</v>
      </c>
      <c r="J214" s="24">
        <v>0</v>
      </c>
      <c r="K214" s="24">
        <v>2119.3</v>
      </c>
      <c r="L214" s="24">
        <v>1435.7</v>
      </c>
      <c r="M214" s="24">
        <v>0</v>
      </c>
      <c r="N214" s="24">
        <v>1435.7</v>
      </c>
      <c r="O214" s="24">
        <v>1133.1</v>
      </c>
      <c r="P214" s="24">
        <v>44</v>
      </c>
      <c r="Q214" s="24">
        <v>1177.1</v>
      </c>
    </row>
    <row r="215" spans="1:17" ht="31.5">
      <c r="A215" s="21" t="s">
        <v>198</v>
      </c>
      <c r="B215" s="30" t="s">
        <v>222</v>
      </c>
      <c r="C215" s="24">
        <v>1006.3</v>
      </c>
      <c r="D215" s="24">
        <v>0</v>
      </c>
      <c r="E215" s="24">
        <v>1006.3</v>
      </c>
      <c r="F215" s="24">
        <v>1006.3</v>
      </c>
      <c r="G215" s="24">
        <v>0</v>
      </c>
      <c r="H215" s="24">
        <v>1006.3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</row>
    <row r="216" spans="1:17" ht="31.5">
      <c r="A216" s="21" t="s">
        <v>198</v>
      </c>
      <c r="B216" s="30" t="s">
        <v>223</v>
      </c>
      <c r="C216" s="24">
        <v>2486.3</v>
      </c>
      <c r="D216" s="24">
        <v>0</v>
      </c>
      <c r="E216" s="24">
        <v>2486.3</v>
      </c>
      <c r="F216" s="24">
        <v>0</v>
      </c>
      <c r="G216" s="24">
        <v>0</v>
      </c>
      <c r="H216" s="24">
        <v>0</v>
      </c>
      <c r="I216" s="24">
        <v>2201.3</v>
      </c>
      <c r="J216" s="24">
        <v>0</v>
      </c>
      <c r="K216" s="24">
        <v>2201.3</v>
      </c>
      <c r="L216" s="24">
        <v>130</v>
      </c>
      <c r="M216" s="24">
        <v>0</v>
      </c>
      <c r="N216" s="24">
        <v>130</v>
      </c>
      <c r="O216" s="24">
        <v>155</v>
      </c>
      <c r="P216" s="24">
        <v>0</v>
      </c>
      <c r="Q216" s="24">
        <v>155</v>
      </c>
    </row>
    <row r="217" spans="1:17" ht="15.75">
      <c r="A217" s="21" t="s">
        <v>198</v>
      </c>
      <c r="B217" s="30" t="s">
        <v>224</v>
      </c>
      <c r="C217" s="24">
        <v>500.2</v>
      </c>
      <c r="D217" s="24">
        <v>0</v>
      </c>
      <c r="E217" s="24">
        <v>500.2</v>
      </c>
      <c r="F217" s="24">
        <v>552.8</v>
      </c>
      <c r="G217" s="24">
        <v>0</v>
      </c>
      <c r="H217" s="24">
        <v>552.8</v>
      </c>
      <c r="I217" s="24">
        <v>0</v>
      </c>
      <c r="J217" s="24">
        <v>0</v>
      </c>
      <c r="K217" s="24">
        <v>0</v>
      </c>
      <c r="L217" s="24">
        <v>-52.6</v>
      </c>
      <c r="M217" s="24">
        <v>0</v>
      </c>
      <c r="N217" s="24">
        <v>-52.6</v>
      </c>
      <c r="O217" s="24">
        <v>0</v>
      </c>
      <c r="P217" s="24">
        <v>0</v>
      </c>
      <c r="Q217" s="24">
        <v>0</v>
      </c>
    </row>
    <row r="218" spans="1:17" ht="31.5">
      <c r="A218" s="21" t="s">
        <v>198</v>
      </c>
      <c r="B218" s="30" t="s">
        <v>225</v>
      </c>
      <c r="C218" s="24">
        <v>1966.8</v>
      </c>
      <c r="D218" s="24">
        <v>0</v>
      </c>
      <c r="E218" s="24">
        <v>1966.8</v>
      </c>
      <c r="F218" s="24">
        <v>0</v>
      </c>
      <c r="G218" s="24">
        <v>0</v>
      </c>
      <c r="H218" s="24">
        <v>0</v>
      </c>
      <c r="I218" s="24">
        <v>1863.1</v>
      </c>
      <c r="J218" s="24">
        <v>0</v>
      </c>
      <c r="K218" s="24">
        <v>1863.1</v>
      </c>
      <c r="L218" s="24">
        <v>52.6</v>
      </c>
      <c r="M218" s="24">
        <v>0</v>
      </c>
      <c r="N218" s="24">
        <v>52.6</v>
      </c>
      <c r="O218" s="24">
        <v>51.1</v>
      </c>
      <c r="P218" s="24">
        <v>0</v>
      </c>
      <c r="Q218" s="24">
        <v>51.1</v>
      </c>
    </row>
    <row r="219" spans="1:17" ht="15.75">
      <c r="A219" s="21" t="s">
        <v>198</v>
      </c>
      <c r="B219" s="30" t="s">
        <v>226</v>
      </c>
      <c r="C219" s="24">
        <v>15902</v>
      </c>
      <c r="D219" s="24">
        <v>0</v>
      </c>
      <c r="E219" s="24">
        <v>15902</v>
      </c>
      <c r="F219" s="24">
        <v>4445.5</v>
      </c>
      <c r="G219" s="24">
        <v>0</v>
      </c>
      <c r="H219" s="24">
        <v>4445.5</v>
      </c>
      <c r="I219" s="24">
        <v>5140.5</v>
      </c>
      <c r="J219" s="24">
        <v>0</v>
      </c>
      <c r="K219" s="24">
        <v>5140.5</v>
      </c>
      <c r="L219" s="24">
        <v>3001.9</v>
      </c>
      <c r="M219" s="24">
        <v>0</v>
      </c>
      <c r="N219" s="24">
        <v>3001.9</v>
      </c>
      <c r="O219" s="24">
        <v>3314.1</v>
      </c>
      <c r="P219" s="24">
        <v>0</v>
      </c>
      <c r="Q219" s="24">
        <v>3314.1</v>
      </c>
    </row>
    <row r="220" spans="1:17" ht="15.75">
      <c r="A220" s="21" t="s">
        <v>198</v>
      </c>
      <c r="B220" s="30" t="s">
        <v>227</v>
      </c>
      <c r="C220" s="24">
        <v>3169</v>
      </c>
      <c r="D220" s="24">
        <v>0</v>
      </c>
      <c r="E220" s="24">
        <v>3169</v>
      </c>
      <c r="F220" s="24">
        <v>926.2</v>
      </c>
      <c r="G220" s="24">
        <v>0</v>
      </c>
      <c r="H220" s="24">
        <v>926.2</v>
      </c>
      <c r="I220" s="24">
        <v>823.3</v>
      </c>
      <c r="J220" s="24">
        <v>0</v>
      </c>
      <c r="K220" s="24">
        <v>823.3</v>
      </c>
      <c r="L220" s="24">
        <v>745.1</v>
      </c>
      <c r="M220" s="24">
        <v>0</v>
      </c>
      <c r="N220" s="24">
        <v>745.1</v>
      </c>
      <c r="O220" s="24">
        <v>674.4</v>
      </c>
      <c r="P220" s="24">
        <v>0</v>
      </c>
      <c r="Q220" s="24">
        <v>674.4</v>
      </c>
    </row>
    <row r="221" spans="1:17" ht="15.75">
      <c r="A221" s="21" t="s">
        <v>198</v>
      </c>
      <c r="B221" s="30" t="s">
        <v>228</v>
      </c>
      <c r="C221" s="24">
        <v>7929.7</v>
      </c>
      <c r="D221" s="24">
        <v>0</v>
      </c>
      <c r="E221" s="24">
        <v>7929.7</v>
      </c>
      <c r="F221" s="24">
        <v>2098.3</v>
      </c>
      <c r="G221" s="24">
        <v>0</v>
      </c>
      <c r="H221" s="24">
        <v>2098.3</v>
      </c>
      <c r="I221" s="24">
        <v>2511.7</v>
      </c>
      <c r="J221" s="24">
        <v>0</v>
      </c>
      <c r="K221" s="24">
        <v>2511.7</v>
      </c>
      <c r="L221" s="24">
        <v>1591.9</v>
      </c>
      <c r="M221" s="24">
        <v>0</v>
      </c>
      <c r="N221" s="24">
        <v>1591.9</v>
      </c>
      <c r="O221" s="24">
        <v>1727.8</v>
      </c>
      <c r="P221" s="24">
        <v>0</v>
      </c>
      <c r="Q221" s="24">
        <v>1727.8</v>
      </c>
    </row>
    <row r="222" spans="1:17" ht="15.75">
      <c r="A222" s="21" t="s">
        <v>198</v>
      </c>
      <c r="B222" s="30" t="s">
        <v>229</v>
      </c>
      <c r="C222" s="24">
        <v>4966.7</v>
      </c>
      <c r="D222" s="24">
        <v>0</v>
      </c>
      <c r="E222" s="24">
        <v>4966.7</v>
      </c>
      <c r="F222" s="24">
        <v>1356.9</v>
      </c>
      <c r="G222" s="24">
        <v>0</v>
      </c>
      <c r="H222" s="24">
        <v>1356.9</v>
      </c>
      <c r="I222" s="24">
        <v>1489</v>
      </c>
      <c r="J222" s="24">
        <v>0</v>
      </c>
      <c r="K222" s="24">
        <v>1489</v>
      </c>
      <c r="L222" s="24">
        <v>943.8</v>
      </c>
      <c r="M222" s="24">
        <v>0</v>
      </c>
      <c r="N222" s="24">
        <v>943.8</v>
      </c>
      <c r="O222" s="24">
        <v>1177</v>
      </c>
      <c r="P222" s="24">
        <v>0</v>
      </c>
      <c r="Q222" s="24">
        <v>1177</v>
      </c>
    </row>
    <row r="223" spans="1:17" ht="15.75">
      <c r="A223" s="21" t="s">
        <v>198</v>
      </c>
      <c r="B223" s="30" t="s">
        <v>230</v>
      </c>
      <c r="C223" s="24">
        <v>19561.1</v>
      </c>
      <c r="D223" s="24">
        <v>0</v>
      </c>
      <c r="E223" s="24">
        <v>19561.1</v>
      </c>
      <c r="F223" s="24">
        <v>5100.5</v>
      </c>
      <c r="G223" s="24">
        <v>0</v>
      </c>
      <c r="H223" s="24">
        <v>5100.5</v>
      </c>
      <c r="I223" s="24">
        <v>5105.3</v>
      </c>
      <c r="J223" s="24">
        <v>0</v>
      </c>
      <c r="K223" s="24">
        <v>5105.3</v>
      </c>
      <c r="L223" s="24">
        <v>4160.5</v>
      </c>
      <c r="M223" s="24">
        <v>0</v>
      </c>
      <c r="N223" s="24">
        <v>4160.5</v>
      </c>
      <c r="O223" s="24">
        <v>5194.8</v>
      </c>
      <c r="P223" s="24">
        <v>0</v>
      </c>
      <c r="Q223" s="24">
        <v>5194.8</v>
      </c>
    </row>
    <row r="224" spans="1:17" ht="15.75">
      <c r="A224" s="21" t="s">
        <v>198</v>
      </c>
      <c r="B224" s="30" t="s">
        <v>231</v>
      </c>
      <c r="C224" s="24">
        <v>13347.2</v>
      </c>
      <c r="D224" s="24">
        <v>0</v>
      </c>
      <c r="E224" s="24">
        <v>13347.2</v>
      </c>
      <c r="F224" s="24">
        <v>3734.5</v>
      </c>
      <c r="G224" s="24">
        <v>0</v>
      </c>
      <c r="H224" s="24">
        <v>3734.5</v>
      </c>
      <c r="I224" s="24">
        <v>4194.6</v>
      </c>
      <c r="J224" s="24">
        <v>0</v>
      </c>
      <c r="K224" s="24">
        <v>4194.6</v>
      </c>
      <c r="L224" s="24">
        <v>2486</v>
      </c>
      <c r="M224" s="24">
        <v>0</v>
      </c>
      <c r="N224" s="24">
        <v>2486</v>
      </c>
      <c r="O224" s="24">
        <v>2932.1</v>
      </c>
      <c r="P224" s="24">
        <v>0</v>
      </c>
      <c r="Q224" s="24">
        <v>2932.1</v>
      </c>
    </row>
    <row r="225" spans="1:17" ht="15.75">
      <c r="A225" s="21" t="s">
        <v>198</v>
      </c>
      <c r="B225" s="30" t="s">
        <v>232</v>
      </c>
      <c r="C225" s="24">
        <v>17720.1</v>
      </c>
      <c r="D225" s="24">
        <v>0</v>
      </c>
      <c r="E225" s="24">
        <v>17720.1</v>
      </c>
      <c r="F225" s="24">
        <v>4922.6</v>
      </c>
      <c r="G225" s="24">
        <v>0</v>
      </c>
      <c r="H225" s="24">
        <v>4922.6</v>
      </c>
      <c r="I225" s="24">
        <v>4464.6</v>
      </c>
      <c r="J225" s="24">
        <v>0</v>
      </c>
      <c r="K225" s="24">
        <v>4464.6</v>
      </c>
      <c r="L225" s="24">
        <v>3693.1</v>
      </c>
      <c r="M225" s="24">
        <v>0</v>
      </c>
      <c r="N225" s="24">
        <v>3693.1</v>
      </c>
      <c r="O225" s="24">
        <v>4639.8</v>
      </c>
      <c r="P225" s="24">
        <v>0</v>
      </c>
      <c r="Q225" s="24">
        <v>4639.8</v>
      </c>
    </row>
    <row r="226" spans="1:17" ht="15.75">
      <c r="A226" s="21" t="s">
        <v>198</v>
      </c>
      <c r="B226" s="30" t="s">
        <v>233</v>
      </c>
      <c r="C226" s="24">
        <v>5492.8</v>
      </c>
      <c r="D226" s="24">
        <v>15</v>
      </c>
      <c r="E226" s="24">
        <v>5507.8</v>
      </c>
      <c r="F226" s="24">
        <v>1683</v>
      </c>
      <c r="G226" s="24">
        <v>0</v>
      </c>
      <c r="H226" s="24">
        <v>1683</v>
      </c>
      <c r="I226" s="24">
        <v>1725.5</v>
      </c>
      <c r="J226" s="24">
        <v>0</v>
      </c>
      <c r="K226" s="24">
        <v>1725.5</v>
      </c>
      <c r="L226" s="24">
        <v>1017.6</v>
      </c>
      <c r="M226" s="24">
        <v>0</v>
      </c>
      <c r="N226" s="24">
        <v>1017.6</v>
      </c>
      <c r="O226" s="24">
        <v>1066.7</v>
      </c>
      <c r="P226" s="24">
        <v>15</v>
      </c>
      <c r="Q226" s="24">
        <v>1081.7</v>
      </c>
    </row>
    <row r="227" spans="1:17" ht="31.5">
      <c r="A227" s="21" t="s">
        <v>198</v>
      </c>
      <c r="B227" s="30" t="s">
        <v>234</v>
      </c>
      <c r="C227" s="24">
        <v>11059.7</v>
      </c>
      <c r="D227" s="24">
        <v>0</v>
      </c>
      <c r="E227" s="24">
        <v>11059.7</v>
      </c>
      <c r="F227" s="24">
        <v>3275.9</v>
      </c>
      <c r="G227" s="24">
        <v>0</v>
      </c>
      <c r="H227" s="24">
        <v>3275.9</v>
      </c>
      <c r="I227" s="24">
        <v>3435.2</v>
      </c>
      <c r="J227" s="24">
        <v>0</v>
      </c>
      <c r="K227" s="24">
        <v>3435.2</v>
      </c>
      <c r="L227" s="24">
        <v>1977.1</v>
      </c>
      <c r="M227" s="24">
        <v>0</v>
      </c>
      <c r="N227" s="24">
        <v>1977.1</v>
      </c>
      <c r="O227" s="24">
        <v>2371.5</v>
      </c>
      <c r="P227" s="24">
        <v>0</v>
      </c>
      <c r="Q227" s="24">
        <v>2371.5</v>
      </c>
    </row>
    <row r="228" spans="1:17" ht="15.75">
      <c r="A228" s="21" t="s">
        <v>198</v>
      </c>
      <c r="B228" s="30" t="s">
        <v>235</v>
      </c>
      <c r="C228" s="24">
        <v>5756.5</v>
      </c>
      <c r="D228" s="24">
        <v>0</v>
      </c>
      <c r="E228" s="24">
        <v>5756.5</v>
      </c>
      <c r="F228" s="24">
        <v>2044.8</v>
      </c>
      <c r="G228" s="24">
        <v>0</v>
      </c>
      <c r="H228" s="24">
        <v>2044.8</v>
      </c>
      <c r="I228" s="24">
        <v>1350.7</v>
      </c>
      <c r="J228" s="24">
        <v>0</v>
      </c>
      <c r="K228" s="24">
        <v>1350.7</v>
      </c>
      <c r="L228" s="24">
        <v>1131.6</v>
      </c>
      <c r="M228" s="24">
        <v>0</v>
      </c>
      <c r="N228" s="24">
        <v>1131.6</v>
      </c>
      <c r="O228" s="24">
        <v>1229.4</v>
      </c>
      <c r="P228" s="24">
        <v>0</v>
      </c>
      <c r="Q228" s="24">
        <v>1229.4</v>
      </c>
    </row>
    <row r="229" spans="1:17" ht="15.75">
      <c r="A229" s="21" t="s">
        <v>198</v>
      </c>
      <c r="B229" s="30" t="s">
        <v>236</v>
      </c>
      <c r="C229" s="24">
        <v>5809.1</v>
      </c>
      <c r="D229" s="24">
        <v>0</v>
      </c>
      <c r="E229" s="24">
        <v>5809.1</v>
      </c>
      <c r="F229" s="24">
        <v>1783.1</v>
      </c>
      <c r="G229" s="24">
        <v>0</v>
      </c>
      <c r="H229" s="24">
        <v>1783.1</v>
      </c>
      <c r="I229" s="24">
        <v>1738.9</v>
      </c>
      <c r="J229" s="24">
        <v>0</v>
      </c>
      <c r="K229" s="24">
        <v>1738.9</v>
      </c>
      <c r="L229" s="24">
        <v>1178</v>
      </c>
      <c r="M229" s="24">
        <v>0</v>
      </c>
      <c r="N229" s="24">
        <v>1178</v>
      </c>
      <c r="O229" s="24">
        <v>1109.1</v>
      </c>
      <c r="P229" s="24">
        <v>0</v>
      </c>
      <c r="Q229" s="24">
        <v>1109.1</v>
      </c>
    </row>
    <row r="230" spans="1:17" ht="15.75">
      <c r="A230" s="21" t="s">
        <v>198</v>
      </c>
      <c r="B230" s="30" t="s">
        <v>237</v>
      </c>
      <c r="C230" s="24">
        <v>9505.1</v>
      </c>
      <c r="D230" s="24">
        <v>0</v>
      </c>
      <c r="E230" s="24">
        <v>9505.1</v>
      </c>
      <c r="F230" s="24">
        <v>2475.5</v>
      </c>
      <c r="G230" s="24">
        <v>0</v>
      </c>
      <c r="H230" s="24">
        <v>2475.5</v>
      </c>
      <c r="I230" s="24">
        <v>3407.8</v>
      </c>
      <c r="J230" s="24">
        <v>0</v>
      </c>
      <c r="K230" s="24">
        <v>3407.8</v>
      </c>
      <c r="L230" s="24">
        <v>1519.4</v>
      </c>
      <c r="M230" s="24">
        <v>0</v>
      </c>
      <c r="N230" s="24">
        <v>1519.4</v>
      </c>
      <c r="O230" s="24">
        <v>2102.4</v>
      </c>
      <c r="P230" s="24">
        <v>0</v>
      </c>
      <c r="Q230" s="24">
        <v>2102.4</v>
      </c>
    </row>
    <row r="231" spans="1:17" ht="15.75">
      <c r="A231" s="21" t="s">
        <v>198</v>
      </c>
      <c r="B231" s="30" t="s">
        <v>238</v>
      </c>
      <c r="C231" s="24">
        <v>4200.1</v>
      </c>
      <c r="D231" s="24">
        <v>0</v>
      </c>
      <c r="E231" s="24">
        <v>4200.1</v>
      </c>
      <c r="F231" s="24">
        <v>1474.1</v>
      </c>
      <c r="G231" s="24">
        <v>0</v>
      </c>
      <c r="H231" s="24">
        <v>1474.1</v>
      </c>
      <c r="I231" s="24">
        <v>1177.6</v>
      </c>
      <c r="J231" s="24">
        <v>0</v>
      </c>
      <c r="K231" s="24">
        <v>1177.6</v>
      </c>
      <c r="L231" s="24">
        <v>671.4</v>
      </c>
      <c r="M231" s="24">
        <v>0</v>
      </c>
      <c r="N231" s="24">
        <v>671.4</v>
      </c>
      <c r="O231" s="24">
        <v>877</v>
      </c>
      <c r="P231" s="24">
        <v>0</v>
      </c>
      <c r="Q231" s="24">
        <v>877</v>
      </c>
    </row>
    <row r="232" spans="1:17" ht="31.5">
      <c r="A232" s="21" t="s">
        <v>198</v>
      </c>
      <c r="B232" s="30" t="s">
        <v>199</v>
      </c>
      <c r="C232" s="24">
        <v>1644.9</v>
      </c>
      <c r="D232" s="24">
        <v>0</v>
      </c>
      <c r="E232" s="24">
        <v>1644.9</v>
      </c>
      <c r="F232" s="24">
        <v>272.9</v>
      </c>
      <c r="G232" s="24">
        <v>0</v>
      </c>
      <c r="H232" s="24">
        <v>272.9</v>
      </c>
      <c r="I232" s="24">
        <v>233</v>
      </c>
      <c r="J232" s="24">
        <v>0</v>
      </c>
      <c r="K232" s="24">
        <v>233</v>
      </c>
      <c r="L232" s="24">
        <v>233</v>
      </c>
      <c r="M232" s="24">
        <v>0</v>
      </c>
      <c r="N232" s="24">
        <v>233</v>
      </c>
      <c r="O232" s="24">
        <v>906</v>
      </c>
      <c r="P232" s="24">
        <v>0</v>
      </c>
      <c r="Q232" s="24">
        <v>906</v>
      </c>
    </row>
    <row r="233" spans="1:17" s="27" customFormat="1" ht="15.75">
      <c r="A233" s="22" t="s">
        <v>239</v>
      </c>
      <c r="B233" s="9" t="s">
        <v>423</v>
      </c>
      <c r="C233" s="23">
        <f>SUM(C234:C235)</f>
        <v>1613.2</v>
      </c>
      <c r="D233" s="23">
        <f aca="true" t="shared" si="2" ref="D233:Q233">SUM(D234:D235)</f>
        <v>1</v>
      </c>
      <c r="E233" s="23">
        <f t="shared" si="2"/>
        <v>1614.2</v>
      </c>
      <c r="F233" s="23">
        <f t="shared" si="2"/>
        <v>770.2</v>
      </c>
      <c r="G233" s="23">
        <f t="shared" si="2"/>
        <v>0</v>
      </c>
      <c r="H233" s="23">
        <f t="shared" si="2"/>
        <v>770.2</v>
      </c>
      <c r="I233" s="23">
        <f t="shared" si="2"/>
        <v>848.8000000000001</v>
      </c>
      <c r="J233" s="23">
        <f t="shared" si="2"/>
        <v>0</v>
      </c>
      <c r="K233" s="23">
        <f t="shared" si="2"/>
        <v>848.8000000000001</v>
      </c>
      <c r="L233" s="23">
        <f t="shared" si="2"/>
        <v>-6</v>
      </c>
      <c r="M233" s="23">
        <f t="shared" si="2"/>
        <v>0</v>
      </c>
      <c r="N233" s="23">
        <f t="shared" si="2"/>
        <v>-6</v>
      </c>
      <c r="O233" s="23">
        <f t="shared" si="2"/>
        <v>0.2</v>
      </c>
      <c r="P233" s="23">
        <f t="shared" si="2"/>
        <v>1</v>
      </c>
      <c r="Q233" s="23">
        <f t="shared" si="2"/>
        <v>1.2</v>
      </c>
    </row>
    <row r="234" spans="1:17" ht="15.75">
      <c r="A234" s="21" t="s">
        <v>239</v>
      </c>
      <c r="B234" s="30" t="s">
        <v>240</v>
      </c>
      <c r="C234" s="24">
        <v>250</v>
      </c>
      <c r="D234" s="24">
        <v>1</v>
      </c>
      <c r="E234" s="24">
        <v>251</v>
      </c>
      <c r="F234" s="24">
        <v>164.8</v>
      </c>
      <c r="G234" s="24">
        <v>0</v>
      </c>
      <c r="H234" s="24">
        <v>164.8</v>
      </c>
      <c r="I234" s="24">
        <v>85.2</v>
      </c>
      <c r="J234" s="24">
        <v>0</v>
      </c>
      <c r="K234" s="24">
        <v>85.2</v>
      </c>
      <c r="L234" s="24">
        <v>0</v>
      </c>
      <c r="M234" s="24">
        <v>0</v>
      </c>
      <c r="N234" s="24">
        <v>0</v>
      </c>
      <c r="O234" s="24">
        <v>0</v>
      </c>
      <c r="P234" s="24">
        <v>1</v>
      </c>
      <c r="Q234" s="24">
        <v>1</v>
      </c>
    </row>
    <row r="235" spans="1:17" ht="15.75">
      <c r="A235" s="21" t="s">
        <v>239</v>
      </c>
      <c r="B235" s="30" t="s">
        <v>241</v>
      </c>
      <c r="C235" s="24">
        <v>1363.2</v>
      </c>
      <c r="D235" s="24">
        <v>0</v>
      </c>
      <c r="E235" s="24">
        <v>1363.2</v>
      </c>
      <c r="F235" s="24">
        <v>605.4</v>
      </c>
      <c r="G235" s="24">
        <v>0</v>
      </c>
      <c r="H235" s="24">
        <v>605.4</v>
      </c>
      <c r="I235" s="24">
        <v>763.6</v>
      </c>
      <c r="J235" s="24">
        <v>0</v>
      </c>
      <c r="K235" s="24">
        <v>763.6</v>
      </c>
      <c r="L235" s="24">
        <v>-6</v>
      </c>
      <c r="M235" s="24">
        <v>0</v>
      </c>
      <c r="N235" s="24">
        <v>-6</v>
      </c>
      <c r="O235" s="24">
        <v>0.2</v>
      </c>
      <c r="P235" s="24">
        <v>0</v>
      </c>
      <c r="Q235" s="24">
        <v>0.2</v>
      </c>
    </row>
    <row r="236" spans="1:17" s="27" customFormat="1" ht="15.75">
      <c r="A236" s="22" t="s">
        <v>242</v>
      </c>
      <c r="B236" s="9" t="s">
        <v>426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ht="31.5">
      <c r="A237" s="21" t="s">
        <v>242</v>
      </c>
      <c r="B237" s="30" t="s">
        <v>243</v>
      </c>
      <c r="C237" s="24">
        <v>3723.6</v>
      </c>
      <c r="D237" s="24">
        <v>0</v>
      </c>
      <c r="E237" s="24">
        <v>3723.6</v>
      </c>
      <c r="F237" s="24">
        <v>159.6</v>
      </c>
      <c r="G237" s="24">
        <v>0</v>
      </c>
      <c r="H237" s="24">
        <v>159.6</v>
      </c>
      <c r="I237" s="24">
        <v>1445.6</v>
      </c>
      <c r="J237" s="24">
        <v>0</v>
      </c>
      <c r="K237" s="24">
        <v>1445.6</v>
      </c>
      <c r="L237" s="24">
        <v>901.4</v>
      </c>
      <c r="M237" s="24">
        <v>0</v>
      </c>
      <c r="N237" s="24">
        <v>901.4</v>
      </c>
      <c r="O237" s="24">
        <v>1217</v>
      </c>
      <c r="P237" s="24">
        <v>0</v>
      </c>
      <c r="Q237" s="24">
        <v>1217</v>
      </c>
    </row>
    <row r="238" spans="1:17" ht="15.75">
      <c r="A238" s="21" t="s">
        <v>242</v>
      </c>
      <c r="B238" s="30" t="s">
        <v>427</v>
      </c>
      <c r="C238" s="24">
        <f>SUM(C239:C270)</f>
        <v>22008.6</v>
      </c>
      <c r="D238" s="24">
        <f aca="true" t="shared" si="3" ref="D238:Q238">SUM(D239:D270)</f>
        <v>0</v>
      </c>
      <c r="E238" s="24">
        <f t="shared" si="3"/>
        <v>22008.6</v>
      </c>
      <c r="F238" s="24">
        <f t="shared" si="3"/>
        <v>646</v>
      </c>
      <c r="G238" s="24">
        <f t="shared" si="3"/>
        <v>0</v>
      </c>
      <c r="H238" s="24">
        <f t="shared" si="3"/>
        <v>646</v>
      </c>
      <c r="I238" s="24">
        <f t="shared" si="3"/>
        <v>12701</v>
      </c>
      <c r="J238" s="24">
        <f t="shared" si="3"/>
        <v>0</v>
      </c>
      <c r="K238" s="24">
        <f t="shared" si="3"/>
        <v>12701</v>
      </c>
      <c r="L238" s="24">
        <f t="shared" si="3"/>
        <v>11794.3</v>
      </c>
      <c r="M238" s="24">
        <f t="shared" si="3"/>
        <v>0</v>
      </c>
      <c r="N238" s="24">
        <f t="shared" si="3"/>
        <v>11794.3</v>
      </c>
      <c r="O238" s="24">
        <f t="shared" si="3"/>
        <v>-3132.7</v>
      </c>
      <c r="P238" s="24">
        <f t="shared" si="3"/>
        <v>0</v>
      </c>
      <c r="Q238" s="24">
        <f t="shared" si="3"/>
        <v>-3132.7</v>
      </c>
    </row>
    <row r="239" spans="1:17" ht="31.5" hidden="1" outlineLevel="1">
      <c r="A239" s="22" t="s">
        <v>242</v>
      </c>
      <c r="B239" s="9" t="s">
        <v>244</v>
      </c>
      <c r="C239" s="23">
        <v>212.4</v>
      </c>
      <c r="D239" s="23">
        <v>0</v>
      </c>
      <c r="E239" s="23">
        <v>212.4</v>
      </c>
      <c r="F239" s="23">
        <v>0</v>
      </c>
      <c r="G239" s="23">
        <v>0</v>
      </c>
      <c r="H239" s="23">
        <v>0</v>
      </c>
      <c r="I239" s="23">
        <v>216.3</v>
      </c>
      <c r="J239" s="23">
        <v>0</v>
      </c>
      <c r="K239" s="23">
        <v>216.3</v>
      </c>
      <c r="L239" s="23">
        <v>0</v>
      </c>
      <c r="M239" s="23">
        <v>0</v>
      </c>
      <c r="N239" s="23">
        <v>0</v>
      </c>
      <c r="O239" s="23">
        <v>-3.9</v>
      </c>
      <c r="P239" s="23">
        <v>0</v>
      </c>
      <c r="Q239" s="23">
        <v>-3.9</v>
      </c>
    </row>
    <row r="240" spans="1:17" ht="31.5" hidden="1" outlineLevel="1">
      <c r="A240" s="22" t="s">
        <v>242</v>
      </c>
      <c r="B240" s="9" t="s">
        <v>245</v>
      </c>
      <c r="C240" s="23">
        <v>196</v>
      </c>
      <c r="D240" s="23">
        <v>0</v>
      </c>
      <c r="E240" s="23">
        <v>196</v>
      </c>
      <c r="F240" s="23">
        <v>0</v>
      </c>
      <c r="G240" s="23">
        <v>0</v>
      </c>
      <c r="H240" s="23">
        <v>0</v>
      </c>
      <c r="I240" s="23">
        <v>204.8</v>
      </c>
      <c r="J240" s="23">
        <v>0</v>
      </c>
      <c r="K240" s="23">
        <v>204.8</v>
      </c>
      <c r="L240" s="23">
        <v>0</v>
      </c>
      <c r="M240" s="23">
        <v>0</v>
      </c>
      <c r="N240" s="23">
        <v>0</v>
      </c>
      <c r="O240" s="23">
        <v>-8.8</v>
      </c>
      <c r="P240" s="23">
        <v>0</v>
      </c>
      <c r="Q240" s="23">
        <v>-8.8</v>
      </c>
    </row>
    <row r="241" spans="1:17" ht="15.75" hidden="1" outlineLevel="1">
      <c r="A241" s="22" t="s">
        <v>242</v>
      </c>
      <c r="B241" s="9" t="s">
        <v>246</v>
      </c>
      <c r="C241" s="23">
        <v>295.9</v>
      </c>
      <c r="D241" s="23">
        <v>0</v>
      </c>
      <c r="E241" s="23">
        <v>295.9</v>
      </c>
      <c r="F241" s="23">
        <v>0</v>
      </c>
      <c r="G241" s="23">
        <v>0</v>
      </c>
      <c r="H241" s="23">
        <v>0</v>
      </c>
      <c r="I241" s="23">
        <v>328.2</v>
      </c>
      <c r="J241" s="23">
        <v>0</v>
      </c>
      <c r="K241" s="23">
        <v>328.2</v>
      </c>
      <c r="L241" s="23">
        <v>0</v>
      </c>
      <c r="M241" s="23">
        <v>0</v>
      </c>
      <c r="N241" s="23">
        <v>0</v>
      </c>
      <c r="O241" s="23">
        <v>-32.3</v>
      </c>
      <c r="P241" s="23">
        <v>0</v>
      </c>
      <c r="Q241" s="23">
        <v>-32.3</v>
      </c>
    </row>
    <row r="242" spans="1:17" ht="31.5" hidden="1" outlineLevel="1">
      <c r="A242" s="22" t="s">
        <v>242</v>
      </c>
      <c r="B242" s="9" t="s">
        <v>247</v>
      </c>
      <c r="C242" s="23">
        <v>113</v>
      </c>
      <c r="D242" s="23">
        <v>0</v>
      </c>
      <c r="E242" s="23">
        <v>113</v>
      </c>
      <c r="F242" s="23">
        <v>0</v>
      </c>
      <c r="G242" s="23">
        <v>0</v>
      </c>
      <c r="H242" s="23">
        <v>0</v>
      </c>
      <c r="I242" s="23">
        <v>124.4</v>
      </c>
      <c r="J242" s="23">
        <v>0</v>
      </c>
      <c r="K242" s="23">
        <v>124.4</v>
      </c>
      <c r="L242" s="23">
        <v>0</v>
      </c>
      <c r="M242" s="23">
        <v>0</v>
      </c>
      <c r="N242" s="23">
        <v>0</v>
      </c>
      <c r="O242" s="23">
        <v>-11.4</v>
      </c>
      <c r="P242" s="23">
        <v>0</v>
      </c>
      <c r="Q242" s="23">
        <v>-11.4</v>
      </c>
    </row>
    <row r="243" spans="1:17" ht="31.5" hidden="1" outlineLevel="1">
      <c r="A243" s="22" t="s">
        <v>242</v>
      </c>
      <c r="B243" s="9" t="s">
        <v>248</v>
      </c>
      <c r="C243" s="23">
        <v>224.5</v>
      </c>
      <c r="D243" s="23">
        <v>0</v>
      </c>
      <c r="E243" s="23">
        <v>224.5</v>
      </c>
      <c r="F243" s="23">
        <v>0</v>
      </c>
      <c r="G243" s="23">
        <v>0</v>
      </c>
      <c r="H243" s="23">
        <v>0</v>
      </c>
      <c r="I243" s="23">
        <v>231.5</v>
      </c>
      <c r="J243" s="23">
        <v>0</v>
      </c>
      <c r="K243" s="23">
        <v>231.5</v>
      </c>
      <c r="L243" s="23">
        <v>0</v>
      </c>
      <c r="M243" s="23">
        <v>0</v>
      </c>
      <c r="N243" s="23">
        <v>0</v>
      </c>
      <c r="O243" s="23">
        <v>-7</v>
      </c>
      <c r="P243" s="23">
        <v>0</v>
      </c>
      <c r="Q243" s="23">
        <v>-7</v>
      </c>
    </row>
    <row r="244" spans="1:17" ht="31.5" hidden="1" outlineLevel="1">
      <c r="A244" s="22" t="s">
        <v>242</v>
      </c>
      <c r="B244" s="9" t="s">
        <v>249</v>
      </c>
      <c r="C244" s="23">
        <v>130.9</v>
      </c>
      <c r="D244" s="23">
        <v>0</v>
      </c>
      <c r="E244" s="23">
        <v>130.9</v>
      </c>
      <c r="F244" s="23">
        <v>0</v>
      </c>
      <c r="G244" s="23">
        <v>0</v>
      </c>
      <c r="H244" s="23">
        <v>0</v>
      </c>
      <c r="I244" s="23">
        <v>155.3</v>
      </c>
      <c r="J244" s="23">
        <v>0</v>
      </c>
      <c r="K244" s="23">
        <v>155.3</v>
      </c>
      <c r="L244" s="23">
        <v>0</v>
      </c>
      <c r="M244" s="23">
        <v>0</v>
      </c>
      <c r="N244" s="23">
        <v>0</v>
      </c>
      <c r="O244" s="23">
        <v>-24.4</v>
      </c>
      <c r="P244" s="23">
        <v>0</v>
      </c>
      <c r="Q244" s="23">
        <v>-24.4</v>
      </c>
    </row>
    <row r="245" spans="1:17" ht="31.5" hidden="1" outlineLevel="1">
      <c r="A245" s="22" t="s">
        <v>242</v>
      </c>
      <c r="B245" s="9" t="s">
        <v>250</v>
      </c>
      <c r="C245" s="23">
        <v>194.5</v>
      </c>
      <c r="D245" s="23">
        <v>0</v>
      </c>
      <c r="E245" s="23">
        <v>194.5</v>
      </c>
      <c r="F245" s="23">
        <v>0</v>
      </c>
      <c r="G245" s="23">
        <v>0</v>
      </c>
      <c r="H245" s="23">
        <v>0</v>
      </c>
      <c r="I245" s="23">
        <v>207</v>
      </c>
      <c r="J245" s="23">
        <v>0</v>
      </c>
      <c r="K245" s="23">
        <v>207</v>
      </c>
      <c r="L245" s="23">
        <v>0</v>
      </c>
      <c r="M245" s="23">
        <v>0</v>
      </c>
      <c r="N245" s="23">
        <v>0</v>
      </c>
      <c r="O245" s="23">
        <v>-12.5</v>
      </c>
      <c r="P245" s="23">
        <v>0</v>
      </c>
      <c r="Q245" s="23">
        <v>-12.5</v>
      </c>
    </row>
    <row r="246" spans="1:17" ht="31.5" hidden="1" outlineLevel="1">
      <c r="A246" s="22" t="s">
        <v>242</v>
      </c>
      <c r="B246" s="9" t="s">
        <v>251</v>
      </c>
      <c r="C246" s="23">
        <v>216.3</v>
      </c>
      <c r="D246" s="23">
        <v>0</v>
      </c>
      <c r="E246" s="23">
        <v>216.3</v>
      </c>
      <c r="F246" s="23">
        <v>0</v>
      </c>
      <c r="G246" s="23">
        <v>0</v>
      </c>
      <c r="H246" s="23">
        <v>0</v>
      </c>
      <c r="I246" s="23">
        <v>233.1</v>
      </c>
      <c r="J246" s="23">
        <v>0</v>
      </c>
      <c r="K246" s="23">
        <v>233.1</v>
      </c>
      <c r="L246" s="23">
        <v>0</v>
      </c>
      <c r="M246" s="23">
        <v>0</v>
      </c>
      <c r="N246" s="23">
        <v>0</v>
      </c>
      <c r="O246" s="23">
        <v>-16.8</v>
      </c>
      <c r="P246" s="23">
        <v>0</v>
      </c>
      <c r="Q246" s="23">
        <v>-16.8</v>
      </c>
    </row>
    <row r="247" spans="1:17" ht="15.75" hidden="1" outlineLevel="1">
      <c r="A247" s="22" t="s">
        <v>242</v>
      </c>
      <c r="B247" s="9" t="s">
        <v>252</v>
      </c>
      <c r="C247" s="23">
        <v>93.5</v>
      </c>
      <c r="D247" s="23">
        <v>0</v>
      </c>
      <c r="E247" s="23">
        <v>93.5</v>
      </c>
      <c r="F247" s="23">
        <v>0</v>
      </c>
      <c r="G247" s="23">
        <v>0</v>
      </c>
      <c r="H247" s="23">
        <v>0</v>
      </c>
      <c r="I247" s="23">
        <v>126.2</v>
      </c>
      <c r="J247" s="23">
        <v>0</v>
      </c>
      <c r="K247" s="23">
        <v>126.2</v>
      </c>
      <c r="L247" s="23">
        <v>0</v>
      </c>
      <c r="M247" s="23">
        <v>0</v>
      </c>
      <c r="N247" s="23">
        <v>0</v>
      </c>
      <c r="O247" s="23">
        <v>-32.7</v>
      </c>
      <c r="P247" s="23">
        <v>0</v>
      </c>
      <c r="Q247" s="23">
        <v>-32.7</v>
      </c>
    </row>
    <row r="248" spans="1:17" ht="31.5" hidden="1" outlineLevel="1">
      <c r="A248" s="22" t="s">
        <v>242</v>
      </c>
      <c r="B248" s="9" t="s">
        <v>253</v>
      </c>
      <c r="C248" s="23">
        <v>114.1</v>
      </c>
      <c r="D248" s="23">
        <v>0</v>
      </c>
      <c r="E248" s="23">
        <v>114.1</v>
      </c>
      <c r="F248" s="23">
        <v>0</v>
      </c>
      <c r="G248" s="23">
        <v>0</v>
      </c>
      <c r="H248" s="23">
        <v>0</v>
      </c>
      <c r="I248" s="23">
        <v>120.3</v>
      </c>
      <c r="J248" s="23">
        <v>0</v>
      </c>
      <c r="K248" s="23">
        <v>120.3</v>
      </c>
      <c r="L248" s="23">
        <v>0</v>
      </c>
      <c r="M248" s="23">
        <v>0</v>
      </c>
      <c r="N248" s="23">
        <v>0</v>
      </c>
      <c r="O248" s="23">
        <v>-6.2</v>
      </c>
      <c r="P248" s="23">
        <v>0</v>
      </c>
      <c r="Q248" s="23">
        <v>-6.2</v>
      </c>
    </row>
    <row r="249" spans="1:17" ht="15.75" hidden="1" outlineLevel="1">
      <c r="A249" s="22" t="s">
        <v>242</v>
      </c>
      <c r="B249" s="9" t="s">
        <v>254</v>
      </c>
      <c r="C249" s="23">
        <v>240.3</v>
      </c>
      <c r="D249" s="23">
        <v>0</v>
      </c>
      <c r="E249" s="23">
        <v>240.3</v>
      </c>
      <c r="F249" s="23">
        <v>0</v>
      </c>
      <c r="G249" s="23">
        <v>0</v>
      </c>
      <c r="H249" s="23">
        <v>0</v>
      </c>
      <c r="I249" s="23">
        <v>304.8</v>
      </c>
      <c r="J249" s="23">
        <v>0</v>
      </c>
      <c r="K249" s="23">
        <v>304.8</v>
      </c>
      <c r="L249" s="23">
        <v>0</v>
      </c>
      <c r="M249" s="23">
        <v>0</v>
      </c>
      <c r="N249" s="23">
        <v>0</v>
      </c>
      <c r="O249" s="23">
        <v>-64.5</v>
      </c>
      <c r="P249" s="23">
        <v>0</v>
      </c>
      <c r="Q249" s="23">
        <v>-64.5</v>
      </c>
    </row>
    <row r="250" spans="1:17" ht="31.5" hidden="1" outlineLevel="1">
      <c r="A250" s="22" t="s">
        <v>242</v>
      </c>
      <c r="B250" s="9" t="s">
        <v>255</v>
      </c>
      <c r="C250" s="23">
        <v>170.9</v>
      </c>
      <c r="D250" s="23">
        <v>0</v>
      </c>
      <c r="E250" s="23">
        <v>170.9</v>
      </c>
      <c r="F250" s="23">
        <v>0</v>
      </c>
      <c r="G250" s="23">
        <v>0</v>
      </c>
      <c r="H250" s="23">
        <v>0</v>
      </c>
      <c r="I250" s="23">
        <v>180.5</v>
      </c>
      <c r="J250" s="23">
        <v>0</v>
      </c>
      <c r="K250" s="23">
        <v>180.5</v>
      </c>
      <c r="L250" s="23">
        <v>0</v>
      </c>
      <c r="M250" s="23">
        <v>0</v>
      </c>
      <c r="N250" s="23">
        <v>0</v>
      </c>
      <c r="O250" s="23">
        <v>-9.6</v>
      </c>
      <c r="P250" s="23">
        <v>0</v>
      </c>
      <c r="Q250" s="23">
        <v>-9.6</v>
      </c>
    </row>
    <row r="251" spans="1:17" ht="31.5" hidden="1" outlineLevel="1">
      <c r="A251" s="22" t="s">
        <v>242</v>
      </c>
      <c r="B251" s="9" t="s">
        <v>256</v>
      </c>
      <c r="C251" s="23">
        <v>276.2</v>
      </c>
      <c r="D251" s="23">
        <v>0</v>
      </c>
      <c r="E251" s="23">
        <v>276.2</v>
      </c>
      <c r="F251" s="23">
        <v>0</v>
      </c>
      <c r="G251" s="23">
        <v>0</v>
      </c>
      <c r="H251" s="23">
        <v>0</v>
      </c>
      <c r="I251" s="23">
        <v>314.6</v>
      </c>
      <c r="J251" s="23">
        <v>0</v>
      </c>
      <c r="K251" s="23">
        <v>314.6</v>
      </c>
      <c r="L251" s="23">
        <v>0</v>
      </c>
      <c r="M251" s="23">
        <v>0</v>
      </c>
      <c r="N251" s="23">
        <v>0</v>
      </c>
      <c r="O251" s="23">
        <v>-38.4</v>
      </c>
      <c r="P251" s="23">
        <v>0</v>
      </c>
      <c r="Q251" s="23">
        <v>-38.4</v>
      </c>
    </row>
    <row r="252" spans="1:17" ht="31.5" hidden="1" outlineLevel="1">
      <c r="A252" s="22" t="s">
        <v>242</v>
      </c>
      <c r="B252" s="9" t="s">
        <v>257</v>
      </c>
      <c r="C252" s="23">
        <v>173.7</v>
      </c>
      <c r="D252" s="23">
        <v>0</v>
      </c>
      <c r="E252" s="23">
        <v>173.7</v>
      </c>
      <c r="F252" s="23">
        <v>0</v>
      </c>
      <c r="G252" s="23">
        <v>0</v>
      </c>
      <c r="H252" s="23">
        <v>0</v>
      </c>
      <c r="I252" s="23">
        <v>216</v>
      </c>
      <c r="J252" s="23">
        <v>0</v>
      </c>
      <c r="K252" s="23">
        <v>216</v>
      </c>
      <c r="L252" s="23">
        <v>0</v>
      </c>
      <c r="M252" s="23">
        <v>0</v>
      </c>
      <c r="N252" s="23">
        <v>0</v>
      </c>
      <c r="O252" s="23">
        <v>-42.3</v>
      </c>
      <c r="P252" s="23">
        <v>0</v>
      </c>
      <c r="Q252" s="23">
        <v>-42.3</v>
      </c>
    </row>
    <row r="253" spans="1:17" ht="15.75" hidden="1" outlineLevel="1">
      <c r="A253" s="22" t="s">
        <v>242</v>
      </c>
      <c r="B253" s="9" t="s">
        <v>258</v>
      </c>
      <c r="C253" s="23">
        <v>220.1</v>
      </c>
      <c r="D253" s="23">
        <v>0</v>
      </c>
      <c r="E253" s="23">
        <v>220.1</v>
      </c>
      <c r="F253" s="23">
        <v>0</v>
      </c>
      <c r="G253" s="23">
        <v>0</v>
      </c>
      <c r="H253" s="23">
        <v>0</v>
      </c>
      <c r="I253" s="23">
        <v>312.2</v>
      </c>
      <c r="J253" s="23">
        <v>0</v>
      </c>
      <c r="K253" s="23">
        <v>312.2</v>
      </c>
      <c r="L253" s="23">
        <v>0</v>
      </c>
      <c r="M253" s="23">
        <v>0</v>
      </c>
      <c r="N253" s="23">
        <v>0</v>
      </c>
      <c r="O253" s="23">
        <v>-92.1</v>
      </c>
      <c r="P253" s="23">
        <v>0</v>
      </c>
      <c r="Q253" s="23">
        <v>-92.1</v>
      </c>
    </row>
    <row r="254" spans="1:17" ht="15.75" hidden="1" outlineLevel="1">
      <c r="A254" s="22" t="s">
        <v>242</v>
      </c>
      <c r="B254" s="9" t="s">
        <v>259</v>
      </c>
      <c r="C254" s="23">
        <v>168.8</v>
      </c>
      <c r="D254" s="23">
        <v>0</v>
      </c>
      <c r="E254" s="23">
        <v>168.8</v>
      </c>
      <c r="F254" s="23">
        <v>0</v>
      </c>
      <c r="G254" s="23">
        <v>0</v>
      </c>
      <c r="H254" s="23">
        <v>0</v>
      </c>
      <c r="I254" s="23">
        <v>206.7</v>
      </c>
      <c r="J254" s="23">
        <v>0</v>
      </c>
      <c r="K254" s="23">
        <v>206.7</v>
      </c>
      <c r="L254" s="23">
        <v>0</v>
      </c>
      <c r="M254" s="23">
        <v>0</v>
      </c>
      <c r="N254" s="23">
        <v>0</v>
      </c>
      <c r="O254" s="23">
        <v>-37.9</v>
      </c>
      <c r="P254" s="23">
        <v>0</v>
      </c>
      <c r="Q254" s="23">
        <v>-37.9</v>
      </c>
    </row>
    <row r="255" spans="1:17" ht="31.5" hidden="1" outlineLevel="1">
      <c r="A255" s="22" t="s">
        <v>242</v>
      </c>
      <c r="B255" s="9" t="s">
        <v>260</v>
      </c>
      <c r="C255" s="23">
        <v>105.2</v>
      </c>
      <c r="D255" s="23">
        <v>0</v>
      </c>
      <c r="E255" s="23">
        <v>105.2</v>
      </c>
      <c r="F255" s="23">
        <v>0</v>
      </c>
      <c r="G255" s="23">
        <v>0</v>
      </c>
      <c r="H255" s="23">
        <v>0</v>
      </c>
      <c r="I255" s="23">
        <v>146</v>
      </c>
      <c r="J255" s="23">
        <v>0</v>
      </c>
      <c r="K255" s="23">
        <v>146</v>
      </c>
      <c r="L255" s="23">
        <v>0</v>
      </c>
      <c r="M255" s="23">
        <v>0</v>
      </c>
      <c r="N255" s="23">
        <v>0</v>
      </c>
      <c r="O255" s="23">
        <v>-40.8</v>
      </c>
      <c r="P255" s="23">
        <v>0</v>
      </c>
      <c r="Q255" s="23">
        <v>-40.8</v>
      </c>
    </row>
    <row r="256" spans="1:17" ht="31.5" hidden="1" outlineLevel="1">
      <c r="A256" s="22" t="s">
        <v>242</v>
      </c>
      <c r="B256" s="9" t="s">
        <v>261</v>
      </c>
      <c r="C256" s="23">
        <v>86.8</v>
      </c>
      <c r="D256" s="23">
        <v>0</v>
      </c>
      <c r="E256" s="23">
        <v>86.8</v>
      </c>
      <c r="F256" s="23">
        <v>0</v>
      </c>
      <c r="G256" s="23">
        <v>0</v>
      </c>
      <c r="H256" s="23">
        <v>0</v>
      </c>
      <c r="I256" s="23">
        <v>135.2</v>
      </c>
      <c r="J256" s="23">
        <v>0</v>
      </c>
      <c r="K256" s="23">
        <v>135.2</v>
      </c>
      <c r="L256" s="23">
        <v>0</v>
      </c>
      <c r="M256" s="23">
        <v>0</v>
      </c>
      <c r="N256" s="23">
        <v>0</v>
      </c>
      <c r="O256" s="23">
        <v>-48.4</v>
      </c>
      <c r="P256" s="23">
        <v>0</v>
      </c>
      <c r="Q256" s="23">
        <v>-48.4</v>
      </c>
    </row>
    <row r="257" spans="1:17" ht="15.75" hidden="1" outlineLevel="1">
      <c r="A257" s="22" t="s">
        <v>242</v>
      </c>
      <c r="B257" s="9" t="s">
        <v>262</v>
      </c>
      <c r="C257" s="23">
        <v>199.6</v>
      </c>
      <c r="D257" s="23">
        <v>0</v>
      </c>
      <c r="E257" s="23">
        <v>199.6</v>
      </c>
      <c r="F257" s="23">
        <v>0</v>
      </c>
      <c r="G257" s="23">
        <v>0</v>
      </c>
      <c r="H257" s="23">
        <v>0</v>
      </c>
      <c r="I257" s="23">
        <v>204.9</v>
      </c>
      <c r="J257" s="23">
        <v>0</v>
      </c>
      <c r="K257" s="23">
        <v>204.9</v>
      </c>
      <c r="L257" s="23">
        <v>0</v>
      </c>
      <c r="M257" s="23">
        <v>0</v>
      </c>
      <c r="N257" s="23">
        <v>0</v>
      </c>
      <c r="O257" s="23">
        <v>-5.3</v>
      </c>
      <c r="P257" s="23">
        <v>0</v>
      </c>
      <c r="Q257" s="23">
        <v>-5.3</v>
      </c>
    </row>
    <row r="258" spans="1:17" ht="15.75" hidden="1" outlineLevel="1">
      <c r="A258" s="22" t="s">
        <v>242</v>
      </c>
      <c r="B258" s="9" t="s">
        <v>263</v>
      </c>
      <c r="C258" s="23">
        <v>50.4</v>
      </c>
      <c r="D258" s="23">
        <v>0</v>
      </c>
      <c r="E258" s="23">
        <v>50.4</v>
      </c>
      <c r="F258" s="23">
        <v>0</v>
      </c>
      <c r="G258" s="23">
        <v>0</v>
      </c>
      <c r="H258" s="23">
        <v>0</v>
      </c>
      <c r="I258" s="23">
        <v>57.1</v>
      </c>
      <c r="J258" s="23">
        <v>0</v>
      </c>
      <c r="K258" s="23">
        <v>57.1</v>
      </c>
      <c r="L258" s="23">
        <v>0</v>
      </c>
      <c r="M258" s="23">
        <v>0</v>
      </c>
      <c r="N258" s="23">
        <v>0</v>
      </c>
      <c r="O258" s="23">
        <v>-6.7</v>
      </c>
      <c r="P258" s="23">
        <v>0</v>
      </c>
      <c r="Q258" s="23">
        <v>-6.7</v>
      </c>
    </row>
    <row r="259" spans="1:17" ht="15.75" hidden="1" outlineLevel="1">
      <c r="A259" s="22" t="s">
        <v>242</v>
      </c>
      <c r="B259" s="9" t="s">
        <v>264</v>
      </c>
      <c r="C259" s="23">
        <v>56.7</v>
      </c>
      <c r="D259" s="23">
        <v>0</v>
      </c>
      <c r="E259" s="23">
        <v>56.7</v>
      </c>
      <c r="F259" s="23">
        <v>0.3</v>
      </c>
      <c r="G259" s="23">
        <v>0</v>
      </c>
      <c r="H259" s="23">
        <v>0.3</v>
      </c>
      <c r="I259" s="23">
        <v>66</v>
      </c>
      <c r="J259" s="23">
        <v>0</v>
      </c>
      <c r="K259" s="23">
        <v>66</v>
      </c>
      <c r="L259" s="23">
        <v>0</v>
      </c>
      <c r="M259" s="23">
        <v>0</v>
      </c>
      <c r="N259" s="23">
        <v>0</v>
      </c>
      <c r="O259" s="23">
        <v>-9.6</v>
      </c>
      <c r="P259" s="23">
        <v>0</v>
      </c>
      <c r="Q259" s="23">
        <v>-9.6</v>
      </c>
    </row>
    <row r="260" spans="1:17" ht="31.5" hidden="1" outlineLevel="1">
      <c r="A260" s="22" t="s">
        <v>242</v>
      </c>
      <c r="B260" s="9" t="s">
        <v>265</v>
      </c>
      <c r="C260" s="23">
        <v>130.1</v>
      </c>
      <c r="D260" s="23">
        <v>0</v>
      </c>
      <c r="E260" s="23">
        <v>130.1</v>
      </c>
      <c r="F260" s="23">
        <v>0</v>
      </c>
      <c r="G260" s="23">
        <v>0</v>
      </c>
      <c r="H260" s="23">
        <v>0</v>
      </c>
      <c r="I260" s="23">
        <v>148.3</v>
      </c>
      <c r="J260" s="23">
        <v>0</v>
      </c>
      <c r="K260" s="23">
        <v>148.3</v>
      </c>
      <c r="L260" s="23">
        <v>0</v>
      </c>
      <c r="M260" s="23">
        <v>0</v>
      </c>
      <c r="N260" s="23">
        <v>0</v>
      </c>
      <c r="O260" s="23">
        <v>-18.2</v>
      </c>
      <c r="P260" s="23">
        <v>0</v>
      </c>
      <c r="Q260" s="23">
        <v>-18.2</v>
      </c>
    </row>
    <row r="261" spans="1:17" ht="31.5" hidden="1" outlineLevel="1">
      <c r="A261" s="22" t="s">
        <v>242</v>
      </c>
      <c r="B261" s="9" t="s">
        <v>266</v>
      </c>
      <c r="C261" s="23">
        <v>973.3</v>
      </c>
      <c r="D261" s="23">
        <v>0</v>
      </c>
      <c r="E261" s="23">
        <v>973.3</v>
      </c>
      <c r="F261" s="23">
        <v>0</v>
      </c>
      <c r="G261" s="23">
        <v>0</v>
      </c>
      <c r="H261" s="23">
        <v>0</v>
      </c>
      <c r="I261" s="23">
        <v>541</v>
      </c>
      <c r="J261" s="23">
        <v>0</v>
      </c>
      <c r="K261" s="23">
        <v>541</v>
      </c>
      <c r="L261" s="23">
        <v>526</v>
      </c>
      <c r="M261" s="23">
        <v>0</v>
      </c>
      <c r="N261" s="23">
        <v>526</v>
      </c>
      <c r="O261" s="23">
        <v>-93.7</v>
      </c>
      <c r="P261" s="23">
        <v>0</v>
      </c>
      <c r="Q261" s="23">
        <v>-93.7</v>
      </c>
    </row>
    <row r="262" spans="1:17" ht="31.5" hidden="1" outlineLevel="1">
      <c r="A262" s="22" t="s">
        <v>242</v>
      </c>
      <c r="B262" s="9" t="s">
        <v>267</v>
      </c>
      <c r="C262" s="23">
        <v>149.3</v>
      </c>
      <c r="D262" s="23">
        <v>0</v>
      </c>
      <c r="E262" s="23">
        <v>149.3</v>
      </c>
      <c r="F262" s="23">
        <v>0</v>
      </c>
      <c r="G262" s="23">
        <v>0</v>
      </c>
      <c r="H262" s="23">
        <v>0</v>
      </c>
      <c r="I262" s="23">
        <v>153</v>
      </c>
      <c r="J262" s="23">
        <v>0</v>
      </c>
      <c r="K262" s="23">
        <v>153</v>
      </c>
      <c r="L262" s="23">
        <v>0</v>
      </c>
      <c r="M262" s="23">
        <v>0</v>
      </c>
      <c r="N262" s="23">
        <v>0</v>
      </c>
      <c r="O262" s="23">
        <v>-3.7</v>
      </c>
      <c r="P262" s="23">
        <v>0</v>
      </c>
      <c r="Q262" s="23">
        <v>-3.7</v>
      </c>
    </row>
    <row r="263" spans="1:17" ht="47.25" hidden="1" outlineLevel="1">
      <c r="A263" s="22" t="s">
        <v>242</v>
      </c>
      <c r="B263" s="9" t="s">
        <v>268</v>
      </c>
      <c r="C263" s="23">
        <v>483.3</v>
      </c>
      <c r="D263" s="23">
        <v>0</v>
      </c>
      <c r="E263" s="23">
        <v>483.3</v>
      </c>
      <c r="F263" s="23">
        <v>0</v>
      </c>
      <c r="G263" s="23">
        <v>0</v>
      </c>
      <c r="H263" s="23">
        <v>0</v>
      </c>
      <c r="I263" s="23">
        <v>429.3</v>
      </c>
      <c r="J263" s="23">
        <v>0</v>
      </c>
      <c r="K263" s="23">
        <v>429.3</v>
      </c>
      <c r="L263" s="23">
        <v>48.5</v>
      </c>
      <c r="M263" s="23">
        <v>0</v>
      </c>
      <c r="N263" s="23">
        <v>48.5</v>
      </c>
      <c r="O263" s="23">
        <v>5.5</v>
      </c>
      <c r="P263" s="23">
        <v>0</v>
      </c>
      <c r="Q263" s="23">
        <v>5.5</v>
      </c>
    </row>
    <row r="264" spans="1:17" ht="31.5" hidden="1" outlineLevel="1">
      <c r="A264" s="22" t="s">
        <v>242</v>
      </c>
      <c r="B264" s="9" t="s">
        <v>269</v>
      </c>
      <c r="C264" s="23">
        <v>108.1</v>
      </c>
      <c r="D264" s="23">
        <v>0</v>
      </c>
      <c r="E264" s="23">
        <v>108.1</v>
      </c>
      <c r="F264" s="23">
        <v>0</v>
      </c>
      <c r="G264" s="23">
        <v>0</v>
      </c>
      <c r="H264" s="23">
        <v>0</v>
      </c>
      <c r="I264" s="23">
        <v>120.6</v>
      </c>
      <c r="J264" s="23">
        <v>0</v>
      </c>
      <c r="K264" s="23">
        <v>120.6</v>
      </c>
      <c r="L264" s="23">
        <v>72.8</v>
      </c>
      <c r="M264" s="23">
        <v>0</v>
      </c>
      <c r="N264" s="23">
        <v>72.8</v>
      </c>
      <c r="O264" s="23">
        <v>-85.3</v>
      </c>
      <c r="P264" s="23">
        <v>0</v>
      </c>
      <c r="Q264" s="23">
        <v>-85.3</v>
      </c>
    </row>
    <row r="265" spans="1:17" ht="31.5" hidden="1" outlineLevel="1">
      <c r="A265" s="22" t="s">
        <v>242</v>
      </c>
      <c r="B265" s="9" t="s">
        <v>270</v>
      </c>
      <c r="C265" s="23">
        <v>430.6</v>
      </c>
      <c r="D265" s="23">
        <v>0</v>
      </c>
      <c r="E265" s="23">
        <v>430.6</v>
      </c>
      <c r="F265" s="23">
        <v>0</v>
      </c>
      <c r="G265" s="23">
        <v>0</v>
      </c>
      <c r="H265" s="23">
        <v>0</v>
      </c>
      <c r="I265" s="23">
        <v>385.7</v>
      </c>
      <c r="J265" s="23">
        <v>0</v>
      </c>
      <c r="K265" s="23">
        <v>385.7</v>
      </c>
      <c r="L265" s="23">
        <v>17</v>
      </c>
      <c r="M265" s="23">
        <v>0</v>
      </c>
      <c r="N265" s="23">
        <v>17</v>
      </c>
      <c r="O265" s="23">
        <v>27.9</v>
      </c>
      <c r="P265" s="23">
        <v>0</v>
      </c>
      <c r="Q265" s="23">
        <v>27.9</v>
      </c>
    </row>
    <row r="266" spans="1:17" ht="31.5" hidden="1" outlineLevel="1">
      <c r="A266" s="22" t="s">
        <v>242</v>
      </c>
      <c r="B266" s="9" t="s">
        <v>271</v>
      </c>
      <c r="C266" s="23">
        <v>298</v>
      </c>
      <c r="D266" s="23">
        <v>0</v>
      </c>
      <c r="E266" s="23">
        <v>298</v>
      </c>
      <c r="F266" s="23">
        <v>0</v>
      </c>
      <c r="G266" s="23">
        <v>0</v>
      </c>
      <c r="H266" s="23">
        <v>0</v>
      </c>
      <c r="I266" s="23">
        <v>193.3</v>
      </c>
      <c r="J266" s="23">
        <v>0</v>
      </c>
      <c r="K266" s="23">
        <v>193.3</v>
      </c>
      <c r="L266" s="23">
        <v>110.2</v>
      </c>
      <c r="M266" s="23">
        <v>0</v>
      </c>
      <c r="N266" s="23">
        <v>110.2</v>
      </c>
      <c r="O266" s="23">
        <v>-5.5</v>
      </c>
      <c r="P266" s="23">
        <v>0</v>
      </c>
      <c r="Q266" s="23">
        <v>-5.5</v>
      </c>
    </row>
    <row r="267" spans="1:17" ht="15.75" hidden="1" outlineLevel="1">
      <c r="A267" s="22" t="s">
        <v>242</v>
      </c>
      <c r="B267" s="9" t="s">
        <v>272</v>
      </c>
      <c r="C267" s="23">
        <v>5547.7</v>
      </c>
      <c r="D267" s="23">
        <v>0</v>
      </c>
      <c r="E267" s="23">
        <v>5547.7</v>
      </c>
      <c r="F267" s="23">
        <v>374.9</v>
      </c>
      <c r="G267" s="23">
        <v>0</v>
      </c>
      <c r="H267" s="23">
        <v>374.9</v>
      </c>
      <c r="I267" s="23">
        <v>1388.4</v>
      </c>
      <c r="J267" s="23">
        <v>0</v>
      </c>
      <c r="K267" s="23">
        <v>1388.4</v>
      </c>
      <c r="L267" s="23">
        <v>3776.4</v>
      </c>
      <c r="M267" s="23">
        <v>0</v>
      </c>
      <c r="N267" s="23">
        <v>3776.4</v>
      </c>
      <c r="O267" s="23">
        <v>8</v>
      </c>
      <c r="P267" s="23">
        <v>0</v>
      </c>
      <c r="Q267" s="23">
        <v>8</v>
      </c>
    </row>
    <row r="268" spans="1:17" ht="15.75" hidden="1" outlineLevel="1">
      <c r="A268" s="22" t="s">
        <v>242</v>
      </c>
      <c r="B268" s="9" t="s">
        <v>273</v>
      </c>
      <c r="C268" s="23">
        <v>4294.9</v>
      </c>
      <c r="D268" s="23">
        <v>0</v>
      </c>
      <c r="E268" s="23">
        <v>4294.9</v>
      </c>
      <c r="F268" s="23">
        <v>211.7</v>
      </c>
      <c r="G268" s="23">
        <v>0</v>
      </c>
      <c r="H268" s="23">
        <v>211.7</v>
      </c>
      <c r="I268" s="23">
        <v>841.9</v>
      </c>
      <c r="J268" s="23">
        <v>0</v>
      </c>
      <c r="K268" s="23">
        <v>841.9</v>
      </c>
      <c r="L268" s="23">
        <v>2987</v>
      </c>
      <c r="M268" s="23">
        <v>0</v>
      </c>
      <c r="N268" s="23">
        <v>2987</v>
      </c>
      <c r="O268" s="23">
        <v>254.3</v>
      </c>
      <c r="P268" s="23">
        <v>0</v>
      </c>
      <c r="Q268" s="23">
        <v>254.3</v>
      </c>
    </row>
    <row r="269" spans="1:17" ht="31.5" hidden="1" outlineLevel="1">
      <c r="A269" s="22" t="s">
        <v>242</v>
      </c>
      <c r="B269" s="9" t="s">
        <v>274</v>
      </c>
      <c r="C269" s="23">
        <v>5133.4</v>
      </c>
      <c r="D269" s="23">
        <v>0</v>
      </c>
      <c r="E269" s="23">
        <v>5133.4</v>
      </c>
      <c r="F269" s="23">
        <v>0</v>
      </c>
      <c r="G269" s="23">
        <v>0</v>
      </c>
      <c r="H269" s="23">
        <v>0</v>
      </c>
      <c r="I269" s="23">
        <v>3943.7</v>
      </c>
      <c r="J269" s="23">
        <v>0</v>
      </c>
      <c r="K269" s="23">
        <v>3943.7</v>
      </c>
      <c r="L269" s="23">
        <v>3953.4</v>
      </c>
      <c r="M269" s="23">
        <v>0</v>
      </c>
      <c r="N269" s="23">
        <v>3953.4</v>
      </c>
      <c r="O269" s="23">
        <v>-2763.7</v>
      </c>
      <c r="P269" s="23">
        <v>0</v>
      </c>
      <c r="Q269" s="23">
        <v>-2763.7</v>
      </c>
    </row>
    <row r="270" spans="1:17" ht="31.5" hidden="1" outlineLevel="1">
      <c r="A270" s="22" t="s">
        <v>242</v>
      </c>
      <c r="B270" s="9" t="s">
        <v>275</v>
      </c>
      <c r="C270" s="23">
        <v>920.1</v>
      </c>
      <c r="D270" s="23">
        <v>0</v>
      </c>
      <c r="E270" s="23">
        <v>920.1</v>
      </c>
      <c r="F270" s="23">
        <v>59.1</v>
      </c>
      <c r="G270" s="23">
        <v>0</v>
      </c>
      <c r="H270" s="23">
        <v>59.1</v>
      </c>
      <c r="I270" s="23">
        <v>464.7</v>
      </c>
      <c r="J270" s="23">
        <v>0</v>
      </c>
      <c r="K270" s="23">
        <v>464.7</v>
      </c>
      <c r="L270" s="23">
        <v>303</v>
      </c>
      <c r="M270" s="23">
        <v>0</v>
      </c>
      <c r="N270" s="23">
        <v>303</v>
      </c>
      <c r="O270" s="23">
        <v>93.3</v>
      </c>
      <c r="P270" s="23">
        <v>0</v>
      </c>
      <c r="Q270" s="23">
        <v>93.3</v>
      </c>
    </row>
    <row r="271" spans="1:17" ht="15.75" collapsed="1">
      <c r="A271" s="22" t="s">
        <v>276</v>
      </c>
      <c r="B271" s="9" t="s">
        <v>428</v>
      </c>
      <c r="C271" s="23">
        <f>C272+C278+SUM(C281:C288)</f>
        <v>57593.7</v>
      </c>
      <c r="D271" s="23">
        <f aca="true" t="shared" si="4" ref="D271:Q271">D272+D278+SUM(D281:D288)</f>
        <v>59.099999999999994</v>
      </c>
      <c r="E271" s="23">
        <f t="shared" si="4"/>
        <v>57652.799999999996</v>
      </c>
      <c r="F271" s="23">
        <f t="shared" si="4"/>
        <v>16260.8</v>
      </c>
      <c r="G271" s="23">
        <f t="shared" si="4"/>
        <v>0</v>
      </c>
      <c r="H271" s="23">
        <f t="shared" si="4"/>
        <v>16260.8</v>
      </c>
      <c r="I271" s="23">
        <f t="shared" si="4"/>
        <v>14513.4</v>
      </c>
      <c r="J271" s="23">
        <f t="shared" si="4"/>
        <v>0</v>
      </c>
      <c r="K271" s="23">
        <f t="shared" si="4"/>
        <v>14513.4</v>
      </c>
      <c r="L271" s="23">
        <f t="shared" si="4"/>
        <v>18209.1</v>
      </c>
      <c r="M271" s="23">
        <f t="shared" si="4"/>
        <v>0</v>
      </c>
      <c r="N271" s="23">
        <f t="shared" si="4"/>
        <v>18209.1</v>
      </c>
      <c r="O271" s="23">
        <f t="shared" si="4"/>
        <v>8610.399999999998</v>
      </c>
      <c r="P271" s="23">
        <f t="shared" si="4"/>
        <v>59.099999999999994</v>
      </c>
      <c r="Q271" s="23">
        <f t="shared" si="4"/>
        <v>8669.5</v>
      </c>
    </row>
    <row r="272" spans="1:17" ht="15.75">
      <c r="A272" s="21" t="s">
        <v>276</v>
      </c>
      <c r="B272" s="30" t="s">
        <v>21</v>
      </c>
      <c r="C272" s="24">
        <v>15479.9</v>
      </c>
      <c r="D272" s="24">
        <v>0</v>
      </c>
      <c r="E272" s="24">
        <v>15479.9</v>
      </c>
      <c r="F272" s="24">
        <v>4245</v>
      </c>
      <c r="G272" s="24">
        <v>0</v>
      </c>
      <c r="H272" s="24">
        <v>4245</v>
      </c>
      <c r="I272" s="24">
        <v>4171.1</v>
      </c>
      <c r="J272" s="24">
        <v>0</v>
      </c>
      <c r="K272" s="24">
        <v>4171.1</v>
      </c>
      <c r="L272" s="24">
        <v>8756.2</v>
      </c>
      <c r="M272" s="24">
        <v>0</v>
      </c>
      <c r="N272" s="24">
        <v>8756.2</v>
      </c>
      <c r="O272" s="24">
        <v>-1692.4</v>
      </c>
      <c r="P272" s="24">
        <v>0</v>
      </c>
      <c r="Q272" s="24">
        <v>-1692.4</v>
      </c>
    </row>
    <row r="273" spans="1:17" ht="15.75">
      <c r="A273" s="21" t="s">
        <v>276</v>
      </c>
      <c r="B273" s="30" t="s">
        <v>277</v>
      </c>
      <c r="C273" s="24">
        <v>0</v>
      </c>
      <c r="D273" s="24">
        <v>0</v>
      </c>
      <c r="E273" s="24">
        <v>0</v>
      </c>
      <c r="F273" s="24">
        <v>1523.3</v>
      </c>
      <c r="G273" s="24">
        <v>0</v>
      </c>
      <c r="H273" s="24">
        <v>1523.3</v>
      </c>
      <c r="I273" s="24">
        <v>1413.1</v>
      </c>
      <c r="J273" s="24">
        <v>0</v>
      </c>
      <c r="K273" s="24">
        <v>1413.1</v>
      </c>
      <c r="L273" s="24">
        <v>-2936.4</v>
      </c>
      <c r="M273" s="24">
        <v>0</v>
      </c>
      <c r="N273" s="24">
        <v>-2936.4</v>
      </c>
      <c r="O273" s="24">
        <v>0</v>
      </c>
      <c r="P273" s="24">
        <v>0</v>
      </c>
      <c r="Q273" s="24">
        <v>0</v>
      </c>
    </row>
    <row r="274" spans="1:17" ht="15.75">
      <c r="A274" s="21" t="s">
        <v>276</v>
      </c>
      <c r="B274" s="30" t="s">
        <v>278</v>
      </c>
      <c r="C274" s="24">
        <v>0</v>
      </c>
      <c r="D274" s="24">
        <v>0</v>
      </c>
      <c r="E274" s="24">
        <v>0</v>
      </c>
      <c r="F274" s="24">
        <v>1062.5</v>
      </c>
      <c r="G274" s="24">
        <v>0</v>
      </c>
      <c r="H274" s="24">
        <v>1062.5</v>
      </c>
      <c r="I274" s="24">
        <v>986.8</v>
      </c>
      <c r="J274" s="24">
        <v>0</v>
      </c>
      <c r="K274" s="24">
        <v>986.8</v>
      </c>
      <c r="L274" s="24">
        <v>-2049.3</v>
      </c>
      <c r="M274" s="24">
        <v>0</v>
      </c>
      <c r="N274" s="24">
        <v>-2049.3</v>
      </c>
      <c r="O274" s="24">
        <v>0</v>
      </c>
      <c r="P274" s="24">
        <v>0</v>
      </c>
      <c r="Q274" s="24">
        <v>0</v>
      </c>
    </row>
    <row r="275" spans="1:17" ht="15.75">
      <c r="A275" s="21" t="s">
        <v>276</v>
      </c>
      <c r="B275" s="30" t="s">
        <v>279</v>
      </c>
      <c r="C275" s="24">
        <v>0</v>
      </c>
      <c r="D275" s="24">
        <v>0</v>
      </c>
      <c r="E275" s="24">
        <v>0</v>
      </c>
      <c r="F275" s="24">
        <v>697.5</v>
      </c>
      <c r="G275" s="24">
        <v>0</v>
      </c>
      <c r="H275" s="24">
        <v>697.5</v>
      </c>
      <c r="I275" s="24">
        <v>755.1</v>
      </c>
      <c r="J275" s="24">
        <v>0</v>
      </c>
      <c r="K275" s="24">
        <v>755.1</v>
      </c>
      <c r="L275" s="24">
        <v>-1452.6</v>
      </c>
      <c r="M275" s="24">
        <v>0</v>
      </c>
      <c r="N275" s="24">
        <v>-1452.6</v>
      </c>
      <c r="O275" s="24">
        <v>0</v>
      </c>
      <c r="P275" s="24">
        <v>0</v>
      </c>
      <c r="Q275" s="24">
        <v>0</v>
      </c>
    </row>
    <row r="276" spans="1:17" ht="15.75">
      <c r="A276" s="21" t="s">
        <v>276</v>
      </c>
      <c r="B276" s="30" t="s">
        <v>280</v>
      </c>
      <c r="C276" s="24">
        <v>0</v>
      </c>
      <c r="D276" s="24">
        <v>0</v>
      </c>
      <c r="E276" s="24">
        <v>0</v>
      </c>
      <c r="F276" s="24">
        <v>961.7</v>
      </c>
      <c r="G276" s="24">
        <v>0</v>
      </c>
      <c r="H276" s="24">
        <v>961.7</v>
      </c>
      <c r="I276" s="24">
        <v>1016.1</v>
      </c>
      <c r="J276" s="24">
        <v>0</v>
      </c>
      <c r="K276" s="24">
        <v>1016.1</v>
      </c>
      <c r="L276" s="24">
        <v>-1977.8</v>
      </c>
      <c r="M276" s="24">
        <v>0</v>
      </c>
      <c r="N276" s="24">
        <v>-1977.8</v>
      </c>
      <c r="O276" s="24">
        <v>0</v>
      </c>
      <c r="P276" s="24">
        <v>0</v>
      </c>
      <c r="Q276" s="24">
        <v>0</v>
      </c>
    </row>
    <row r="277" spans="1:17" ht="15.75">
      <c r="A277" s="21" t="s">
        <v>276</v>
      </c>
      <c r="B277" s="30" t="s">
        <v>281</v>
      </c>
      <c r="C277" s="24">
        <v>15479.9</v>
      </c>
      <c r="D277" s="24">
        <v>0</v>
      </c>
      <c r="E277" s="24">
        <v>15479.9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17172.3</v>
      </c>
      <c r="M277" s="24">
        <v>0</v>
      </c>
      <c r="N277" s="24">
        <v>17172.3</v>
      </c>
      <c r="O277" s="24">
        <v>-1692.4</v>
      </c>
      <c r="P277" s="24">
        <v>0</v>
      </c>
      <c r="Q277" s="24">
        <v>-1692.4</v>
      </c>
    </row>
    <row r="278" spans="1:17" ht="15.75">
      <c r="A278" s="21" t="s">
        <v>276</v>
      </c>
      <c r="B278" s="31" t="s">
        <v>442</v>
      </c>
      <c r="C278" s="24">
        <v>259.2</v>
      </c>
      <c r="D278" s="24">
        <v>0</v>
      </c>
      <c r="E278" s="24">
        <v>259.2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259.2</v>
      </c>
      <c r="P278" s="24">
        <v>0</v>
      </c>
      <c r="Q278" s="24">
        <v>259.2</v>
      </c>
    </row>
    <row r="279" spans="1:17" ht="15.75" hidden="1" outlineLevel="1">
      <c r="A279" s="21" t="s">
        <v>276</v>
      </c>
      <c r="B279" s="30" t="s">
        <v>282</v>
      </c>
      <c r="C279" s="24">
        <v>100.3</v>
      </c>
      <c r="D279" s="24">
        <v>0</v>
      </c>
      <c r="E279" s="24">
        <v>100.3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100.3</v>
      </c>
      <c r="P279" s="24">
        <v>0</v>
      </c>
      <c r="Q279" s="24">
        <v>100.3</v>
      </c>
    </row>
    <row r="280" spans="1:17" ht="15.75" hidden="1" outlineLevel="1">
      <c r="A280" s="21" t="s">
        <v>276</v>
      </c>
      <c r="B280" s="30" t="s">
        <v>283</v>
      </c>
      <c r="C280" s="24">
        <v>158.9</v>
      </c>
      <c r="D280" s="24">
        <v>0</v>
      </c>
      <c r="E280" s="24">
        <v>158.9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158.9</v>
      </c>
      <c r="P280" s="24">
        <v>0</v>
      </c>
      <c r="Q280" s="24">
        <v>158.9</v>
      </c>
    </row>
    <row r="281" spans="1:17" ht="15.75" collapsed="1">
      <c r="A281" s="21" t="s">
        <v>276</v>
      </c>
      <c r="B281" s="30" t="s">
        <v>284</v>
      </c>
      <c r="C281" s="24">
        <v>2086.2</v>
      </c>
      <c r="D281" s="24">
        <v>0</v>
      </c>
      <c r="E281" s="24">
        <v>2086.2</v>
      </c>
      <c r="F281" s="24">
        <v>589</v>
      </c>
      <c r="G281" s="24">
        <v>0</v>
      </c>
      <c r="H281" s="24">
        <v>589</v>
      </c>
      <c r="I281" s="24">
        <v>664.6</v>
      </c>
      <c r="J281" s="24">
        <v>0</v>
      </c>
      <c r="K281" s="24">
        <v>664.6</v>
      </c>
      <c r="L281" s="24">
        <v>364.5</v>
      </c>
      <c r="M281" s="24">
        <v>0</v>
      </c>
      <c r="N281" s="24">
        <v>364.5</v>
      </c>
      <c r="O281" s="24">
        <v>468.1</v>
      </c>
      <c r="P281" s="24">
        <v>0</v>
      </c>
      <c r="Q281" s="24">
        <v>468.1</v>
      </c>
    </row>
    <row r="282" spans="1:17" ht="15.75">
      <c r="A282" s="21" t="s">
        <v>276</v>
      </c>
      <c r="B282" s="30" t="s">
        <v>285</v>
      </c>
      <c r="C282" s="24">
        <v>160.7</v>
      </c>
      <c r="D282" s="24">
        <v>0</v>
      </c>
      <c r="E282" s="24">
        <v>160.7</v>
      </c>
      <c r="F282" s="24">
        <v>53.4</v>
      </c>
      <c r="G282" s="24">
        <v>0</v>
      </c>
      <c r="H282" s="24">
        <v>53.4</v>
      </c>
      <c r="I282" s="24">
        <v>57.2</v>
      </c>
      <c r="J282" s="24">
        <v>0</v>
      </c>
      <c r="K282" s="24">
        <v>57.2</v>
      </c>
      <c r="L282" s="24">
        <v>37.7</v>
      </c>
      <c r="M282" s="24">
        <v>0</v>
      </c>
      <c r="N282" s="24">
        <v>37.7</v>
      </c>
      <c r="O282" s="24">
        <v>12.4</v>
      </c>
      <c r="P282" s="24">
        <v>0</v>
      </c>
      <c r="Q282" s="24">
        <v>12.4</v>
      </c>
    </row>
    <row r="283" spans="1:17" ht="15.75">
      <c r="A283" s="21" t="s">
        <v>276</v>
      </c>
      <c r="B283" s="30" t="s">
        <v>286</v>
      </c>
      <c r="C283" s="24">
        <v>105</v>
      </c>
      <c r="D283" s="24">
        <v>0</v>
      </c>
      <c r="E283" s="24">
        <v>105</v>
      </c>
      <c r="F283" s="24">
        <v>105</v>
      </c>
      <c r="G283" s="24">
        <v>0</v>
      </c>
      <c r="H283" s="24">
        <v>105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</row>
    <row r="284" spans="1:17" ht="15.75">
      <c r="A284" s="21" t="s">
        <v>276</v>
      </c>
      <c r="B284" s="30" t="s">
        <v>287</v>
      </c>
      <c r="C284" s="24">
        <v>55</v>
      </c>
      <c r="D284" s="24">
        <v>0</v>
      </c>
      <c r="E284" s="24">
        <v>55</v>
      </c>
      <c r="F284" s="24">
        <v>55</v>
      </c>
      <c r="G284" s="24">
        <v>0</v>
      </c>
      <c r="H284" s="24">
        <v>55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</row>
    <row r="285" spans="1:17" ht="15.75">
      <c r="A285" s="21" t="s">
        <v>276</v>
      </c>
      <c r="B285" s="30" t="s">
        <v>288</v>
      </c>
      <c r="C285" s="24">
        <v>11410.6</v>
      </c>
      <c r="D285" s="24">
        <v>0</v>
      </c>
      <c r="E285" s="24">
        <v>11410.6</v>
      </c>
      <c r="F285" s="24">
        <v>3298.8</v>
      </c>
      <c r="G285" s="24">
        <v>0</v>
      </c>
      <c r="H285" s="24">
        <v>3298.8</v>
      </c>
      <c r="I285" s="24">
        <v>2342.5</v>
      </c>
      <c r="J285" s="24">
        <v>0</v>
      </c>
      <c r="K285" s="24">
        <v>2342.5</v>
      </c>
      <c r="L285" s="24">
        <v>2430.5</v>
      </c>
      <c r="M285" s="24">
        <v>0</v>
      </c>
      <c r="N285" s="24">
        <v>2430.5</v>
      </c>
      <c r="O285" s="24">
        <v>3338.8</v>
      </c>
      <c r="P285" s="24">
        <v>0</v>
      </c>
      <c r="Q285" s="24">
        <v>3338.8</v>
      </c>
    </row>
    <row r="286" spans="1:17" ht="15.75">
      <c r="A286" s="21" t="s">
        <v>276</v>
      </c>
      <c r="B286" s="30" t="s">
        <v>289</v>
      </c>
      <c r="C286" s="24">
        <v>2893.1</v>
      </c>
      <c r="D286" s="24">
        <v>186</v>
      </c>
      <c r="E286" s="24">
        <v>3079.1</v>
      </c>
      <c r="F286" s="24">
        <v>606</v>
      </c>
      <c r="G286" s="24">
        <v>0</v>
      </c>
      <c r="H286" s="24">
        <v>606</v>
      </c>
      <c r="I286" s="24">
        <v>601</v>
      </c>
      <c r="J286" s="24">
        <v>0</v>
      </c>
      <c r="K286" s="24">
        <v>601</v>
      </c>
      <c r="L286" s="24">
        <v>656</v>
      </c>
      <c r="M286" s="24">
        <v>0</v>
      </c>
      <c r="N286" s="24">
        <v>656</v>
      </c>
      <c r="O286" s="24">
        <v>1030.1</v>
      </c>
      <c r="P286" s="24">
        <v>186</v>
      </c>
      <c r="Q286" s="24">
        <v>1216.1</v>
      </c>
    </row>
    <row r="287" spans="1:17" ht="15.75">
      <c r="A287" s="21" t="s">
        <v>276</v>
      </c>
      <c r="B287" s="30" t="s">
        <v>290</v>
      </c>
      <c r="C287" s="24">
        <v>24594</v>
      </c>
      <c r="D287" s="24">
        <v>-126.9</v>
      </c>
      <c r="E287" s="24">
        <v>24467.1</v>
      </c>
      <c r="F287" s="24">
        <v>7308.6</v>
      </c>
      <c r="G287" s="24">
        <v>0</v>
      </c>
      <c r="H287" s="24">
        <v>7308.6</v>
      </c>
      <c r="I287" s="24">
        <v>6677</v>
      </c>
      <c r="J287" s="24">
        <v>0</v>
      </c>
      <c r="K287" s="24">
        <v>6677</v>
      </c>
      <c r="L287" s="24">
        <v>5414.2</v>
      </c>
      <c r="M287" s="24">
        <v>0</v>
      </c>
      <c r="N287" s="24">
        <v>5414.2</v>
      </c>
      <c r="O287" s="24">
        <v>5194.2</v>
      </c>
      <c r="P287" s="24">
        <v>-126.9</v>
      </c>
      <c r="Q287" s="24">
        <v>5067.3</v>
      </c>
    </row>
    <row r="288" spans="1:17" ht="15.75">
      <c r="A288" s="21" t="s">
        <v>276</v>
      </c>
      <c r="B288" s="30" t="s">
        <v>291</v>
      </c>
      <c r="C288" s="24">
        <v>550</v>
      </c>
      <c r="D288" s="24">
        <v>0</v>
      </c>
      <c r="E288" s="24">
        <v>550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550</v>
      </c>
      <c r="M288" s="24">
        <v>0</v>
      </c>
      <c r="N288" s="24">
        <v>550</v>
      </c>
      <c r="O288" s="24">
        <v>0</v>
      </c>
      <c r="P288" s="24">
        <v>0</v>
      </c>
      <c r="Q288" s="24">
        <v>0</v>
      </c>
    </row>
    <row r="289" spans="1:17" s="11" customFormat="1" ht="31.5">
      <c r="A289" s="7" t="s">
        <v>292</v>
      </c>
      <c r="B289" s="9" t="s">
        <v>293</v>
      </c>
      <c r="C289" s="10">
        <v>112247.37</v>
      </c>
      <c r="D289" s="10">
        <v>219</v>
      </c>
      <c r="E289" s="10">
        <v>112466.37</v>
      </c>
      <c r="F289" s="10">
        <v>31286.2</v>
      </c>
      <c r="G289" s="10">
        <v>0</v>
      </c>
      <c r="H289" s="10">
        <v>31286.2</v>
      </c>
      <c r="I289" s="10">
        <v>30280.4</v>
      </c>
      <c r="J289" s="10">
        <v>0</v>
      </c>
      <c r="K289" s="10">
        <v>30280.4</v>
      </c>
      <c r="L289" s="10">
        <v>26358.4</v>
      </c>
      <c r="M289" s="10">
        <v>0</v>
      </c>
      <c r="N289" s="10">
        <v>26358.4</v>
      </c>
      <c r="O289" s="10">
        <v>24322.37</v>
      </c>
      <c r="P289" s="10">
        <v>219</v>
      </c>
      <c r="Q289" s="10">
        <v>24541.37</v>
      </c>
    </row>
    <row r="290" spans="1:17" s="11" customFormat="1" ht="15.75">
      <c r="A290" s="7" t="s">
        <v>294</v>
      </c>
      <c r="B290" s="12" t="s">
        <v>432</v>
      </c>
      <c r="C290" s="10">
        <f>SUM(C291:C299)</f>
        <v>96983.56999999999</v>
      </c>
      <c r="D290" s="10">
        <f aca="true" t="shared" si="5" ref="D290:Q290">SUM(D291:D299)</f>
        <v>86.8</v>
      </c>
      <c r="E290" s="10">
        <f t="shared" si="5"/>
        <v>97070.37</v>
      </c>
      <c r="F290" s="10">
        <f t="shared" si="5"/>
        <v>27148.1</v>
      </c>
      <c r="G290" s="10">
        <f t="shared" si="5"/>
        <v>0</v>
      </c>
      <c r="H290" s="10">
        <f t="shared" si="5"/>
        <v>27148.1</v>
      </c>
      <c r="I290" s="10">
        <f t="shared" si="5"/>
        <v>26184</v>
      </c>
      <c r="J290" s="10">
        <f t="shared" si="5"/>
        <v>0</v>
      </c>
      <c r="K290" s="10">
        <f t="shared" si="5"/>
        <v>26184</v>
      </c>
      <c r="L290" s="10">
        <f t="shared" si="5"/>
        <v>22962.100000000002</v>
      </c>
      <c r="M290" s="10">
        <f t="shared" si="5"/>
        <v>0</v>
      </c>
      <c r="N290" s="10">
        <f t="shared" si="5"/>
        <v>22962.100000000002</v>
      </c>
      <c r="O290" s="10">
        <f t="shared" si="5"/>
        <v>20689.370000000003</v>
      </c>
      <c r="P290" s="10">
        <f t="shared" si="5"/>
        <v>86.8</v>
      </c>
      <c r="Q290" s="10">
        <f t="shared" si="5"/>
        <v>20776.170000000002</v>
      </c>
    </row>
    <row r="291" spans="1:17" ht="15.75">
      <c r="A291" s="21" t="s">
        <v>294</v>
      </c>
      <c r="B291" s="30" t="s">
        <v>295</v>
      </c>
      <c r="C291" s="24">
        <v>11857.1</v>
      </c>
      <c r="D291" s="24">
        <v>7.6</v>
      </c>
      <c r="E291" s="24">
        <v>11864.7</v>
      </c>
      <c r="F291" s="24">
        <v>3043.6</v>
      </c>
      <c r="G291" s="24">
        <v>0</v>
      </c>
      <c r="H291" s="24">
        <v>3043.6</v>
      </c>
      <c r="I291" s="24">
        <v>2954</v>
      </c>
      <c r="J291" s="24">
        <v>0</v>
      </c>
      <c r="K291" s="24">
        <v>2954</v>
      </c>
      <c r="L291" s="24">
        <v>3684.1</v>
      </c>
      <c r="M291" s="24">
        <v>0</v>
      </c>
      <c r="N291" s="24">
        <v>3684.1</v>
      </c>
      <c r="O291" s="24">
        <v>2175.4</v>
      </c>
      <c r="P291" s="24">
        <v>7.6</v>
      </c>
      <c r="Q291" s="24">
        <v>2183</v>
      </c>
    </row>
    <row r="292" spans="1:17" ht="15.75">
      <c r="A292" s="21" t="s">
        <v>294</v>
      </c>
      <c r="B292" s="30" t="s">
        <v>296</v>
      </c>
      <c r="C292" s="24">
        <v>5248</v>
      </c>
      <c r="D292" s="24">
        <v>0</v>
      </c>
      <c r="E292" s="24">
        <v>5248</v>
      </c>
      <c r="F292" s="24">
        <v>1567</v>
      </c>
      <c r="G292" s="24">
        <v>0</v>
      </c>
      <c r="H292" s="24">
        <v>1567</v>
      </c>
      <c r="I292" s="24">
        <v>1435.2</v>
      </c>
      <c r="J292" s="24">
        <v>0</v>
      </c>
      <c r="K292" s="24">
        <v>1435.2</v>
      </c>
      <c r="L292" s="24">
        <v>1629.5</v>
      </c>
      <c r="M292" s="24">
        <v>0</v>
      </c>
      <c r="N292" s="24">
        <v>1629.5</v>
      </c>
      <c r="O292" s="24">
        <v>616.3</v>
      </c>
      <c r="P292" s="24">
        <v>0</v>
      </c>
      <c r="Q292" s="24">
        <v>616.3</v>
      </c>
    </row>
    <row r="293" spans="1:17" ht="15.75">
      <c r="A293" s="21" t="s">
        <v>294</v>
      </c>
      <c r="B293" s="30" t="s">
        <v>297</v>
      </c>
      <c r="C293" s="24">
        <v>4348.6</v>
      </c>
      <c r="D293" s="24">
        <v>23.3</v>
      </c>
      <c r="E293" s="24">
        <v>4371.9</v>
      </c>
      <c r="F293" s="24">
        <v>1293.9</v>
      </c>
      <c r="G293" s="24">
        <v>0</v>
      </c>
      <c r="H293" s="24">
        <v>1293.9</v>
      </c>
      <c r="I293" s="24">
        <v>937.7</v>
      </c>
      <c r="J293" s="24">
        <v>0</v>
      </c>
      <c r="K293" s="24">
        <v>937.7</v>
      </c>
      <c r="L293" s="24">
        <v>979.8</v>
      </c>
      <c r="M293" s="24">
        <v>0</v>
      </c>
      <c r="N293" s="24">
        <v>979.8</v>
      </c>
      <c r="O293" s="24">
        <v>1137.2</v>
      </c>
      <c r="P293" s="24">
        <v>23.3</v>
      </c>
      <c r="Q293" s="24">
        <v>1160.5</v>
      </c>
    </row>
    <row r="294" spans="1:17" ht="15.75">
      <c r="A294" s="21" t="s">
        <v>294</v>
      </c>
      <c r="B294" s="30" t="s">
        <v>298</v>
      </c>
      <c r="C294" s="24">
        <v>2381.77</v>
      </c>
      <c r="D294" s="24">
        <v>0</v>
      </c>
      <c r="E294" s="24">
        <v>2381.77</v>
      </c>
      <c r="F294" s="24">
        <v>739</v>
      </c>
      <c r="G294" s="24">
        <v>0</v>
      </c>
      <c r="H294" s="24">
        <v>739</v>
      </c>
      <c r="I294" s="24">
        <v>602.2</v>
      </c>
      <c r="J294" s="24">
        <v>0</v>
      </c>
      <c r="K294" s="24">
        <v>602.2</v>
      </c>
      <c r="L294" s="24">
        <v>553.8</v>
      </c>
      <c r="M294" s="24">
        <v>0</v>
      </c>
      <c r="N294" s="24">
        <v>553.8</v>
      </c>
      <c r="O294" s="24">
        <v>486.77</v>
      </c>
      <c r="P294" s="24">
        <v>0</v>
      </c>
      <c r="Q294" s="24">
        <v>486.77</v>
      </c>
    </row>
    <row r="295" spans="1:17" ht="15.75">
      <c r="A295" s="21" t="s">
        <v>294</v>
      </c>
      <c r="B295" s="30" t="s">
        <v>299</v>
      </c>
      <c r="C295" s="24">
        <v>7295.8</v>
      </c>
      <c r="D295" s="24">
        <v>28</v>
      </c>
      <c r="E295" s="24">
        <v>7323.8</v>
      </c>
      <c r="F295" s="24">
        <v>2216.1</v>
      </c>
      <c r="G295" s="24">
        <v>0</v>
      </c>
      <c r="H295" s="24">
        <v>2216.1</v>
      </c>
      <c r="I295" s="24">
        <v>2144.2</v>
      </c>
      <c r="J295" s="24">
        <v>0</v>
      </c>
      <c r="K295" s="24">
        <v>2144.2</v>
      </c>
      <c r="L295" s="24">
        <v>1356.2</v>
      </c>
      <c r="M295" s="24">
        <v>0</v>
      </c>
      <c r="N295" s="24">
        <v>1356.2</v>
      </c>
      <c r="O295" s="24">
        <v>1579.3</v>
      </c>
      <c r="P295" s="24">
        <v>28</v>
      </c>
      <c r="Q295" s="24">
        <v>1607.3</v>
      </c>
    </row>
    <row r="296" spans="1:17" ht="15.75">
      <c r="A296" s="21" t="s">
        <v>294</v>
      </c>
      <c r="B296" s="30" t="s">
        <v>300</v>
      </c>
      <c r="C296" s="24">
        <v>29360.3</v>
      </c>
      <c r="D296" s="24">
        <v>7.9</v>
      </c>
      <c r="E296" s="24">
        <v>29368.2</v>
      </c>
      <c r="F296" s="24">
        <v>8090.4</v>
      </c>
      <c r="G296" s="24">
        <v>0</v>
      </c>
      <c r="H296" s="24">
        <v>8090.4</v>
      </c>
      <c r="I296" s="24">
        <v>7598.7</v>
      </c>
      <c r="J296" s="24">
        <v>0</v>
      </c>
      <c r="K296" s="24">
        <v>7598.7</v>
      </c>
      <c r="L296" s="24">
        <v>6673.2</v>
      </c>
      <c r="M296" s="24">
        <v>0</v>
      </c>
      <c r="N296" s="24">
        <v>6673.2</v>
      </c>
      <c r="O296" s="24">
        <v>6998</v>
      </c>
      <c r="P296" s="24">
        <v>7.9</v>
      </c>
      <c r="Q296" s="24">
        <v>7005.9</v>
      </c>
    </row>
    <row r="297" spans="1:17" ht="15.75">
      <c r="A297" s="21" t="s">
        <v>294</v>
      </c>
      <c r="B297" s="30" t="s">
        <v>301</v>
      </c>
      <c r="C297" s="24">
        <v>12149.4</v>
      </c>
      <c r="D297" s="24">
        <v>20</v>
      </c>
      <c r="E297" s="24">
        <v>12169.4</v>
      </c>
      <c r="F297" s="24">
        <v>3642.7</v>
      </c>
      <c r="G297" s="24">
        <v>0</v>
      </c>
      <c r="H297" s="24">
        <v>3642.7</v>
      </c>
      <c r="I297" s="24">
        <v>3862</v>
      </c>
      <c r="J297" s="24">
        <v>0</v>
      </c>
      <c r="K297" s="24">
        <v>3862</v>
      </c>
      <c r="L297" s="24">
        <v>2129.2</v>
      </c>
      <c r="M297" s="24">
        <v>0</v>
      </c>
      <c r="N297" s="24">
        <v>2129.2</v>
      </c>
      <c r="O297" s="24">
        <v>2515.5</v>
      </c>
      <c r="P297" s="24">
        <v>20</v>
      </c>
      <c r="Q297" s="24">
        <v>2535.5</v>
      </c>
    </row>
    <row r="298" spans="1:17" ht="15.75">
      <c r="A298" s="21" t="s">
        <v>294</v>
      </c>
      <c r="B298" s="30" t="s">
        <v>302</v>
      </c>
      <c r="C298" s="24">
        <v>808.6</v>
      </c>
      <c r="D298" s="24">
        <v>0</v>
      </c>
      <c r="E298" s="24">
        <v>808.6</v>
      </c>
      <c r="F298" s="24">
        <v>264.1</v>
      </c>
      <c r="G298" s="24">
        <v>0</v>
      </c>
      <c r="H298" s="24">
        <v>264.1</v>
      </c>
      <c r="I298" s="24">
        <v>186.6</v>
      </c>
      <c r="J298" s="24">
        <v>0</v>
      </c>
      <c r="K298" s="24">
        <v>186.6</v>
      </c>
      <c r="L298" s="24">
        <v>194.3</v>
      </c>
      <c r="M298" s="24">
        <v>0</v>
      </c>
      <c r="N298" s="24">
        <v>194.3</v>
      </c>
      <c r="O298" s="24">
        <v>163.6</v>
      </c>
      <c r="P298" s="24">
        <v>0</v>
      </c>
      <c r="Q298" s="24">
        <v>163.6</v>
      </c>
    </row>
    <row r="299" spans="1:17" ht="15.75">
      <c r="A299" s="21" t="s">
        <v>294</v>
      </c>
      <c r="B299" s="30" t="s">
        <v>303</v>
      </c>
      <c r="C299" s="24">
        <v>23534</v>
      </c>
      <c r="D299" s="24">
        <v>0</v>
      </c>
      <c r="E299" s="24">
        <v>23534</v>
      </c>
      <c r="F299" s="24">
        <v>6291.3</v>
      </c>
      <c r="G299" s="24">
        <v>0</v>
      </c>
      <c r="H299" s="24">
        <v>6291.3</v>
      </c>
      <c r="I299" s="24">
        <v>6463.4</v>
      </c>
      <c r="J299" s="24">
        <v>0</v>
      </c>
      <c r="K299" s="24">
        <v>6463.4</v>
      </c>
      <c r="L299" s="24">
        <v>5762</v>
      </c>
      <c r="M299" s="24">
        <v>0</v>
      </c>
      <c r="N299" s="24">
        <v>5762</v>
      </c>
      <c r="O299" s="24">
        <v>5017.3</v>
      </c>
      <c r="P299" s="24">
        <v>0</v>
      </c>
      <c r="Q299" s="24">
        <v>5017.3</v>
      </c>
    </row>
    <row r="300" spans="1:17" s="27" customFormat="1" ht="15.75">
      <c r="A300" s="22" t="s">
        <v>304</v>
      </c>
      <c r="B300" s="9" t="s">
        <v>433</v>
      </c>
      <c r="C300" s="23">
        <f>C301+C302</f>
        <v>5030</v>
      </c>
      <c r="D300" s="23">
        <f aca="true" t="shared" si="6" ref="D300:Q300">D301+D302</f>
        <v>0</v>
      </c>
      <c r="E300" s="23">
        <f t="shared" si="6"/>
        <v>5030</v>
      </c>
      <c r="F300" s="23">
        <f t="shared" si="6"/>
        <v>1293</v>
      </c>
      <c r="G300" s="23">
        <f t="shared" si="6"/>
        <v>0</v>
      </c>
      <c r="H300" s="23">
        <f t="shared" si="6"/>
        <v>1293</v>
      </c>
      <c r="I300" s="23">
        <f t="shared" si="6"/>
        <v>1458</v>
      </c>
      <c r="J300" s="23">
        <f t="shared" si="6"/>
        <v>0</v>
      </c>
      <c r="K300" s="23">
        <f t="shared" si="6"/>
        <v>1458</v>
      </c>
      <c r="L300" s="23">
        <f t="shared" si="6"/>
        <v>1112</v>
      </c>
      <c r="M300" s="23">
        <f t="shared" si="6"/>
        <v>0</v>
      </c>
      <c r="N300" s="23">
        <f t="shared" si="6"/>
        <v>1112</v>
      </c>
      <c r="O300" s="23">
        <f t="shared" si="6"/>
        <v>1167</v>
      </c>
      <c r="P300" s="23">
        <f t="shared" si="6"/>
        <v>0</v>
      </c>
      <c r="Q300" s="23">
        <f t="shared" si="6"/>
        <v>1167</v>
      </c>
    </row>
    <row r="301" spans="1:17" ht="31.5">
      <c r="A301" s="21" t="s">
        <v>304</v>
      </c>
      <c r="B301" s="30" t="s">
        <v>305</v>
      </c>
      <c r="C301" s="24">
        <v>1086</v>
      </c>
      <c r="D301" s="24">
        <v>0</v>
      </c>
      <c r="E301" s="24">
        <v>1086</v>
      </c>
      <c r="F301" s="24">
        <v>296</v>
      </c>
      <c r="G301" s="24">
        <v>0</v>
      </c>
      <c r="H301" s="24">
        <v>296</v>
      </c>
      <c r="I301" s="24">
        <v>308</v>
      </c>
      <c r="J301" s="24">
        <v>0</v>
      </c>
      <c r="K301" s="24">
        <v>308</v>
      </c>
      <c r="L301" s="24">
        <v>234</v>
      </c>
      <c r="M301" s="24">
        <v>0</v>
      </c>
      <c r="N301" s="24">
        <v>234</v>
      </c>
      <c r="O301" s="24">
        <v>248</v>
      </c>
      <c r="P301" s="24">
        <v>0</v>
      </c>
      <c r="Q301" s="24">
        <v>248</v>
      </c>
    </row>
    <row r="302" spans="1:17" ht="31.5">
      <c r="A302" s="21" t="s">
        <v>304</v>
      </c>
      <c r="B302" s="30" t="s">
        <v>306</v>
      </c>
      <c r="C302" s="24">
        <v>3944</v>
      </c>
      <c r="D302" s="24">
        <v>0</v>
      </c>
      <c r="E302" s="24">
        <v>3944</v>
      </c>
      <c r="F302" s="24">
        <v>997</v>
      </c>
      <c r="G302" s="24">
        <v>0</v>
      </c>
      <c r="H302" s="24">
        <v>997</v>
      </c>
      <c r="I302" s="24">
        <v>1150</v>
      </c>
      <c r="J302" s="24">
        <v>0</v>
      </c>
      <c r="K302" s="24">
        <v>1150</v>
      </c>
      <c r="L302" s="24">
        <v>878</v>
      </c>
      <c r="M302" s="24">
        <v>0</v>
      </c>
      <c r="N302" s="24">
        <v>878</v>
      </c>
      <c r="O302" s="24">
        <v>919</v>
      </c>
      <c r="P302" s="24">
        <v>0</v>
      </c>
      <c r="Q302" s="24">
        <v>919</v>
      </c>
    </row>
    <row r="303" spans="1:17" s="27" customFormat="1" ht="15.75">
      <c r="A303" s="22" t="s">
        <v>307</v>
      </c>
      <c r="B303" s="9" t="s">
        <v>434</v>
      </c>
      <c r="C303" s="23">
        <f>C304+C305</f>
        <v>10233.800000000001</v>
      </c>
      <c r="D303" s="23">
        <f aca="true" t="shared" si="7" ref="D303:Q303">D304+D305</f>
        <v>132.2</v>
      </c>
      <c r="E303" s="23">
        <f t="shared" si="7"/>
        <v>10366</v>
      </c>
      <c r="F303" s="23">
        <f t="shared" si="7"/>
        <v>2845.1</v>
      </c>
      <c r="G303" s="23">
        <f t="shared" si="7"/>
        <v>0</v>
      </c>
      <c r="H303" s="23">
        <f t="shared" si="7"/>
        <v>2845.1</v>
      </c>
      <c r="I303" s="23">
        <f t="shared" si="7"/>
        <v>2638.4</v>
      </c>
      <c r="J303" s="23">
        <f t="shared" si="7"/>
        <v>0</v>
      </c>
      <c r="K303" s="23">
        <f t="shared" si="7"/>
        <v>2638.4</v>
      </c>
      <c r="L303" s="23">
        <f t="shared" si="7"/>
        <v>2284.3</v>
      </c>
      <c r="M303" s="23">
        <f t="shared" si="7"/>
        <v>0</v>
      </c>
      <c r="N303" s="23">
        <f t="shared" si="7"/>
        <v>2284.3</v>
      </c>
      <c r="O303" s="23">
        <f t="shared" si="7"/>
        <v>2466</v>
      </c>
      <c r="P303" s="23">
        <f t="shared" si="7"/>
        <v>132.2</v>
      </c>
      <c r="Q303" s="23">
        <f t="shared" si="7"/>
        <v>2598.2</v>
      </c>
    </row>
    <row r="304" spans="1:17" ht="15.75">
      <c r="A304" s="21" t="s">
        <v>307</v>
      </c>
      <c r="B304" s="30" t="s">
        <v>308</v>
      </c>
      <c r="C304" s="24">
        <v>9954.1</v>
      </c>
      <c r="D304" s="24">
        <v>132.2</v>
      </c>
      <c r="E304" s="24">
        <v>10086.3</v>
      </c>
      <c r="F304" s="24">
        <v>2737.7</v>
      </c>
      <c r="G304" s="24">
        <v>0</v>
      </c>
      <c r="H304" s="24">
        <v>2737.7</v>
      </c>
      <c r="I304" s="24">
        <v>2596.6</v>
      </c>
      <c r="J304" s="24">
        <v>0</v>
      </c>
      <c r="K304" s="24">
        <v>2596.6</v>
      </c>
      <c r="L304" s="24">
        <v>2153.8</v>
      </c>
      <c r="M304" s="24">
        <v>0</v>
      </c>
      <c r="N304" s="24">
        <v>2153.8</v>
      </c>
      <c r="O304" s="24">
        <v>2466</v>
      </c>
      <c r="P304" s="24">
        <v>132.2</v>
      </c>
      <c r="Q304" s="24">
        <v>2598.2</v>
      </c>
    </row>
    <row r="305" spans="1:17" ht="15.75">
      <c r="A305" s="21" t="s">
        <v>307</v>
      </c>
      <c r="B305" s="30" t="s">
        <v>309</v>
      </c>
      <c r="C305" s="24">
        <v>279.7</v>
      </c>
      <c r="D305" s="24">
        <v>0</v>
      </c>
      <c r="E305" s="24">
        <v>279.7</v>
      </c>
      <c r="F305" s="24">
        <v>107.4</v>
      </c>
      <c r="G305" s="24">
        <v>0</v>
      </c>
      <c r="H305" s="24">
        <v>107.4</v>
      </c>
      <c r="I305" s="24">
        <v>41.8</v>
      </c>
      <c r="J305" s="24">
        <v>0</v>
      </c>
      <c r="K305" s="24">
        <v>41.8</v>
      </c>
      <c r="L305" s="24">
        <v>130.5</v>
      </c>
      <c r="M305" s="24">
        <v>0</v>
      </c>
      <c r="N305" s="24">
        <v>130.5</v>
      </c>
      <c r="O305" s="24">
        <v>0</v>
      </c>
      <c r="P305" s="24">
        <v>0</v>
      </c>
      <c r="Q305" s="24">
        <v>0</v>
      </c>
    </row>
    <row r="306" spans="1:17" ht="15.75">
      <c r="A306" s="22" t="s">
        <v>310</v>
      </c>
      <c r="B306" s="9" t="s">
        <v>311</v>
      </c>
      <c r="C306" s="23">
        <v>137889.3</v>
      </c>
      <c r="D306" s="23">
        <v>12.5</v>
      </c>
      <c r="E306" s="23">
        <v>137901.8</v>
      </c>
      <c r="F306" s="23">
        <v>43639.6</v>
      </c>
      <c r="G306" s="23">
        <v>0</v>
      </c>
      <c r="H306" s="23">
        <v>43639.6</v>
      </c>
      <c r="I306" s="23">
        <v>41196.9</v>
      </c>
      <c r="J306" s="23">
        <v>0</v>
      </c>
      <c r="K306" s="23">
        <v>41196.9</v>
      </c>
      <c r="L306" s="23">
        <v>37092.8</v>
      </c>
      <c r="M306" s="23">
        <v>0</v>
      </c>
      <c r="N306" s="23">
        <v>37092.8</v>
      </c>
      <c r="O306" s="23">
        <v>15960</v>
      </c>
      <c r="P306" s="23">
        <v>12.5</v>
      </c>
      <c r="Q306" s="23">
        <v>15972.5</v>
      </c>
    </row>
    <row r="307" spans="1:17" s="27" customFormat="1" ht="15.75">
      <c r="A307" s="22" t="s">
        <v>312</v>
      </c>
      <c r="B307" s="12" t="s">
        <v>429</v>
      </c>
      <c r="C307" s="23">
        <f>C308+C313</f>
        <v>78596.4</v>
      </c>
      <c r="D307" s="23">
        <f aca="true" t="shared" si="8" ref="D307:Q307">D308+D313</f>
        <v>-137.5</v>
      </c>
      <c r="E307" s="23">
        <f t="shared" si="8"/>
        <v>78458.9</v>
      </c>
      <c r="F307" s="23">
        <f t="shared" si="8"/>
        <v>21843.2</v>
      </c>
      <c r="G307" s="23">
        <f t="shared" si="8"/>
        <v>0</v>
      </c>
      <c r="H307" s="23">
        <f t="shared" si="8"/>
        <v>21843.2</v>
      </c>
      <c r="I307" s="23">
        <f t="shared" si="8"/>
        <v>20833</v>
      </c>
      <c r="J307" s="23">
        <f t="shared" si="8"/>
        <v>0</v>
      </c>
      <c r="K307" s="23">
        <f t="shared" si="8"/>
        <v>20833</v>
      </c>
      <c r="L307" s="23">
        <f t="shared" si="8"/>
        <v>25969.300000000003</v>
      </c>
      <c r="M307" s="23">
        <f t="shared" si="8"/>
        <v>0</v>
      </c>
      <c r="N307" s="23">
        <f t="shared" si="8"/>
        <v>25969.300000000003</v>
      </c>
      <c r="O307" s="23">
        <f t="shared" si="8"/>
        <v>9950.9</v>
      </c>
      <c r="P307" s="23">
        <f t="shared" si="8"/>
        <v>-137.5</v>
      </c>
      <c r="Q307" s="23">
        <f t="shared" si="8"/>
        <v>9813.4</v>
      </c>
    </row>
    <row r="308" spans="1:17" ht="15.75">
      <c r="A308" s="21" t="s">
        <v>312</v>
      </c>
      <c r="B308" s="30" t="s">
        <v>313</v>
      </c>
      <c r="C308" s="24">
        <v>2895.7</v>
      </c>
      <c r="D308" s="24">
        <v>-137.5</v>
      </c>
      <c r="E308" s="24">
        <v>2758.2</v>
      </c>
      <c r="F308" s="24">
        <v>760.7</v>
      </c>
      <c r="G308" s="24">
        <v>0</v>
      </c>
      <c r="H308" s="24">
        <v>760.7</v>
      </c>
      <c r="I308" s="24">
        <v>544</v>
      </c>
      <c r="J308" s="24">
        <v>0</v>
      </c>
      <c r="K308" s="24">
        <v>544</v>
      </c>
      <c r="L308" s="24">
        <v>576.9</v>
      </c>
      <c r="M308" s="24">
        <v>0</v>
      </c>
      <c r="N308" s="24">
        <v>576.9</v>
      </c>
      <c r="O308" s="24">
        <v>1014.1</v>
      </c>
      <c r="P308" s="24">
        <v>-137.5</v>
      </c>
      <c r="Q308" s="24">
        <v>876.6</v>
      </c>
    </row>
    <row r="309" spans="1:17" ht="15.75">
      <c r="A309" s="21" t="s">
        <v>312</v>
      </c>
      <c r="B309" s="30" t="s">
        <v>314</v>
      </c>
      <c r="C309" s="24">
        <v>348.7</v>
      </c>
      <c r="D309" s="24">
        <v>0</v>
      </c>
      <c r="E309" s="24">
        <v>348.7</v>
      </c>
      <c r="F309" s="24">
        <v>98.9</v>
      </c>
      <c r="G309" s="24">
        <v>0</v>
      </c>
      <c r="H309" s="24">
        <v>98.9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249.8</v>
      </c>
      <c r="P309" s="24">
        <v>0</v>
      </c>
      <c r="Q309" s="24">
        <v>249.8</v>
      </c>
    </row>
    <row r="310" spans="1:17" ht="15.75">
      <c r="A310" s="21" t="s">
        <v>312</v>
      </c>
      <c r="B310" s="30" t="s">
        <v>315</v>
      </c>
      <c r="C310" s="24">
        <v>753.3</v>
      </c>
      <c r="D310" s="24">
        <v>-53.95</v>
      </c>
      <c r="E310" s="24">
        <v>699.35</v>
      </c>
      <c r="F310" s="24">
        <v>207</v>
      </c>
      <c r="G310" s="24">
        <v>0</v>
      </c>
      <c r="H310" s="24">
        <v>207</v>
      </c>
      <c r="I310" s="24">
        <v>142</v>
      </c>
      <c r="J310" s="24">
        <v>0</v>
      </c>
      <c r="K310" s="24">
        <v>142</v>
      </c>
      <c r="L310" s="24">
        <v>184.9</v>
      </c>
      <c r="M310" s="24">
        <v>0</v>
      </c>
      <c r="N310" s="24">
        <v>184.9</v>
      </c>
      <c r="O310" s="24">
        <v>219.4</v>
      </c>
      <c r="P310" s="24">
        <v>-53.95</v>
      </c>
      <c r="Q310" s="24">
        <v>165.45</v>
      </c>
    </row>
    <row r="311" spans="1:17" ht="15.75">
      <c r="A311" s="21" t="s">
        <v>312</v>
      </c>
      <c r="B311" s="30" t="s">
        <v>316</v>
      </c>
      <c r="C311" s="24">
        <v>1775.9</v>
      </c>
      <c r="D311" s="24">
        <v>-83.55</v>
      </c>
      <c r="E311" s="24">
        <v>1692.35</v>
      </c>
      <c r="F311" s="24">
        <v>437</v>
      </c>
      <c r="G311" s="24">
        <v>0</v>
      </c>
      <c r="H311" s="24">
        <v>437</v>
      </c>
      <c r="I311" s="24">
        <v>402</v>
      </c>
      <c r="J311" s="24">
        <v>0</v>
      </c>
      <c r="K311" s="24">
        <v>402</v>
      </c>
      <c r="L311" s="24">
        <v>392</v>
      </c>
      <c r="M311" s="24">
        <v>0</v>
      </c>
      <c r="N311" s="24">
        <v>392</v>
      </c>
      <c r="O311" s="24">
        <v>544.9</v>
      </c>
      <c r="P311" s="24">
        <v>-83.55</v>
      </c>
      <c r="Q311" s="24">
        <v>461.35</v>
      </c>
    </row>
    <row r="312" spans="1:17" ht="15.75">
      <c r="A312" s="21" t="s">
        <v>312</v>
      </c>
      <c r="B312" s="30" t="s">
        <v>317</v>
      </c>
      <c r="C312" s="24">
        <v>17.8</v>
      </c>
      <c r="D312" s="24">
        <v>0</v>
      </c>
      <c r="E312" s="24">
        <v>17.8</v>
      </c>
      <c r="F312" s="24">
        <v>17.8</v>
      </c>
      <c r="G312" s="24">
        <v>0</v>
      </c>
      <c r="H312" s="24">
        <v>17.8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0</v>
      </c>
    </row>
    <row r="313" spans="1:17" ht="15.75">
      <c r="A313" s="21" t="s">
        <v>312</v>
      </c>
      <c r="B313" s="30" t="s">
        <v>318</v>
      </c>
      <c r="C313" s="24">
        <v>75700.7</v>
      </c>
      <c r="D313" s="24">
        <v>0</v>
      </c>
      <c r="E313" s="24">
        <v>75700.7</v>
      </c>
      <c r="F313" s="24">
        <v>21082.5</v>
      </c>
      <c r="G313" s="24">
        <v>0</v>
      </c>
      <c r="H313" s="24">
        <v>21082.5</v>
      </c>
      <c r="I313" s="24">
        <v>20289</v>
      </c>
      <c r="J313" s="24">
        <v>0</v>
      </c>
      <c r="K313" s="24">
        <v>20289</v>
      </c>
      <c r="L313" s="24">
        <v>25392.4</v>
      </c>
      <c r="M313" s="24">
        <v>0</v>
      </c>
      <c r="N313" s="24">
        <v>25392.4</v>
      </c>
      <c r="O313" s="24">
        <v>8936.8</v>
      </c>
      <c r="P313" s="24">
        <v>0</v>
      </c>
      <c r="Q313" s="24">
        <v>8936.8</v>
      </c>
    </row>
    <row r="314" spans="1:17" ht="15.75">
      <c r="A314" s="21" t="s">
        <v>312</v>
      </c>
      <c r="B314" s="30" t="s">
        <v>319</v>
      </c>
      <c r="C314" s="24">
        <v>17186.5</v>
      </c>
      <c r="D314" s="24">
        <v>0</v>
      </c>
      <c r="E314" s="24">
        <v>17186.5</v>
      </c>
      <c r="F314" s="24">
        <v>945</v>
      </c>
      <c r="G314" s="24">
        <v>0</v>
      </c>
      <c r="H314" s="24">
        <v>945</v>
      </c>
      <c r="I314" s="24">
        <v>0</v>
      </c>
      <c r="J314" s="24">
        <v>0</v>
      </c>
      <c r="K314" s="24">
        <v>0</v>
      </c>
      <c r="L314" s="24">
        <v>9801.5</v>
      </c>
      <c r="M314" s="24">
        <v>0</v>
      </c>
      <c r="N314" s="24">
        <v>9801.5</v>
      </c>
      <c r="O314" s="24">
        <v>6440</v>
      </c>
      <c r="P314" s="24">
        <v>0</v>
      </c>
      <c r="Q314" s="24">
        <v>6440</v>
      </c>
    </row>
    <row r="315" spans="1:17" ht="15.75">
      <c r="A315" s="21" t="s">
        <v>312</v>
      </c>
      <c r="B315" s="30" t="s">
        <v>320</v>
      </c>
      <c r="C315" s="24">
        <v>361</v>
      </c>
      <c r="D315" s="24">
        <v>0</v>
      </c>
      <c r="E315" s="24">
        <v>361</v>
      </c>
      <c r="F315" s="24">
        <v>361</v>
      </c>
      <c r="G315" s="24">
        <v>0</v>
      </c>
      <c r="H315" s="24">
        <v>361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</row>
    <row r="316" spans="1:17" ht="15.75">
      <c r="A316" s="21" t="s">
        <v>312</v>
      </c>
      <c r="B316" s="30" t="s">
        <v>321</v>
      </c>
      <c r="C316" s="24">
        <v>115</v>
      </c>
      <c r="D316" s="24">
        <v>0</v>
      </c>
      <c r="E316" s="24">
        <v>115</v>
      </c>
      <c r="F316" s="24">
        <v>115</v>
      </c>
      <c r="G316" s="24">
        <v>0</v>
      </c>
      <c r="H316" s="24">
        <v>115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</row>
    <row r="317" spans="1:17" ht="15.75">
      <c r="A317" s="21" t="s">
        <v>312</v>
      </c>
      <c r="B317" s="30" t="s">
        <v>322</v>
      </c>
      <c r="C317" s="24">
        <v>1007</v>
      </c>
      <c r="D317" s="24">
        <v>0</v>
      </c>
      <c r="E317" s="24">
        <v>1007</v>
      </c>
      <c r="F317" s="24">
        <v>1007</v>
      </c>
      <c r="G317" s="24">
        <v>0</v>
      </c>
      <c r="H317" s="24">
        <v>1007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</row>
    <row r="318" spans="1:17" ht="15.75">
      <c r="A318" s="21" t="s">
        <v>312</v>
      </c>
      <c r="B318" s="30" t="s">
        <v>323</v>
      </c>
      <c r="C318" s="24">
        <v>313</v>
      </c>
      <c r="D318" s="24">
        <v>0</v>
      </c>
      <c r="E318" s="24">
        <v>313</v>
      </c>
      <c r="F318" s="24">
        <v>313</v>
      </c>
      <c r="G318" s="24">
        <v>0</v>
      </c>
      <c r="H318" s="24">
        <v>313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</row>
    <row r="319" spans="1:17" ht="15.75">
      <c r="A319" s="21" t="s">
        <v>312</v>
      </c>
      <c r="B319" s="30" t="s">
        <v>324</v>
      </c>
      <c r="C319" s="24">
        <v>249</v>
      </c>
      <c r="D319" s="24">
        <v>0</v>
      </c>
      <c r="E319" s="24">
        <v>249</v>
      </c>
      <c r="F319" s="24">
        <v>249</v>
      </c>
      <c r="G319" s="24">
        <v>0</v>
      </c>
      <c r="H319" s="24">
        <v>249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</row>
    <row r="320" spans="1:17" ht="15.75">
      <c r="A320" s="21" t="s">
        <v>312</v>
      </c>
      <c r="B320" s="30" t="s">
        <v>325</v>
      </c>
      <c r="C320" s="24">
        <v>158</v>
      </c>
      <c r="D320" s="24">
        <v>0</v>
      </c>
      <c r="E320" s="24">
        <v>158</v>
      </c>
      <c r="F320" s="24">
        <v>158</v>
      </c>
      <c r="G320" s="24">
        <v>0</v>
      </c>
      <c r="H320" s="24">
        <v>158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</row>
    <row r="321" spans="1:17" ht="15.75">
      <c r="A321" s="21" t="s">
        <v>312</v>
      </c>
      <c r="B321" s="30" t="s">
        <v>326</v>
      </c>
      <c r="C321" s="24">
        <v>838</v>
      </c>
      <c r="D321" s="24">
        <v>0</v>
      </c>
      <c r="E321" s="24">
        <v>838</v>
      </c>
      <c r="F321" s="24">
        <v>838</v>
      </c>
      <c r="G321" s="24">
        <v>0</v>
      </c>
      <c r="H321" s="24">
        <v>838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</row>
    <row r="322" spans="1:17" ht="15.75">
      <c r="A322" s="21" t="s">
        <v>312</v>
      </c>
      <c r="B322" s="30" t="s">
        <v>327</v>
      </c>
      <c r="C322" s="24">
        <v>132</v>
      </c>
      <c r="D322" s="24">
        <v>0</v>
      </c>
      <c r="E322" s="24">
        <v>132</v>
      </c>
      <c r="F322" s="24">
        <v>132</v>
      </c>
      <c r="G322" s="24">
        <v>0</v>
      </c>
      <c r="H322" s="24">
        <v>132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</row>
    <row r="323" spans="1:17" ht="15.75">
      <c r="A323" s="21" t="s">
        <v>312</v>
      </c>
      <c r="B323" s="30" t="s">
        <v>328</v>
      </c>
      <c r="C323" s="24">
        <v>65</v>
      </c>
      <c r="D323" s="24">
        <v>0</v>
      </c>
      <c r="E323" s="24">
        <v>65</v>
      </c>
      <c r="F323" s="24">
        <v>65</v>
      </c>
      <c r="G323" s="24">
        <v>0</v>
      </c>
      <c r="H323" s="24">
        <v>65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</row>
    <row r="324" spans="1:17" ht="15.75">
      <c r="A324" s="21" t="s">
        <v>312</v>
      </c>
      <c r="B324" s="30" t="s">
        <v>329</v>
      </c>
      <c r="C324" s="24">
        <v>2710.2</v>
      </c>
      <c r="D324" s="24">
        <v>0</v>
      </c>
      <c r="E324" s="24">
        <v>2710.2</v>
      </c>
      <c r="F324" s="24">
        <v>417.5</v>
      </c>
      <c r="G324" s="24">
        <v>0</v>
      </c>
      <c r="H324" s="24">
        <v>417.5</v>
      </c>
      <c r="I324" s="24">
        <v>496</v>
      </c>
      <c r="J324" s="24">
        <v>0</v>
      </c>
      <c r="K324" s="24">
        <v>496</v>
      </c>
      <c r="L324" s="24">
        <v>348.3</v>
      </c>
      <c r="M324" s="24">
        <v>0</v>
      </c>
      <c r="N324" s="24">
        <v>348.3</v>
      </c>
      <c r="O324" s="24">
        <v>1448.4</v>
      </c>
      <c r="P324" s="24">
        <v>0</v>
      </c>
      <c r="Q324" s="24">
        <v>1448.4</v>
      </c>
    </row>
    <row r="325" spans="1:17" ht="15.75">
      <c r="A325" s="21" t="s">
        <v>312</v>
      </c>
      <c r="B325" s="30" t="s">
        <v>330</v>
      </c>
      <c r="C325" s="24">
        <v>409</v>
      </c>
      <c r="D325" s="24">
        <v>0</v>
      </c>
      <c r="E325" s="24">
        <v>409</v>
      </c>
      <c r="F325" s="24">
        <v>409</v>
      </c>
      <c r="G325" s="24">
        <v>0</v>
      </c>
      <c r="H325" s="24">
        <v>409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</row>
    <row r="326" spans="1:17" ht="15.75">
      <c r="A326" s="21" t="s">
        <v>312</v>
      </c>
      <c r="B326" s="30" t="s">
        <v>316</v>
      </c>
      <c r="C326" s="24">
        <v>39249.9</v>
      </c>
      <c r="D326" s="24">
        <v>0</v>
      </c>
      <c r="E326" s="24">
        <v>39249.9</v>
      </c>
      <c r="F326" s="24">
        <v>14926</v>
      </c>
      <c r="G326" s="24">
        <v>0</v>
      </c>
      <c r="H326" s="24">
        <v>14926</v>
      </c>
      <c r="I326" s="24">
        <v>12653</v>
      </c>
      <c r="J326" s="24">
        <v>0</v>
      </c>
      <c r="K326" s="24">
        <v>12653</v>
      </c>
      <c r="L326" s="24">
        <v>9847.4</v>
      </c>
      <c r="M326" s="24">
        <v>0</v>
      </c>
      <c r="N326" s="24">
        <v>9847.4</v>
      </c>
      <c r="O326" s="24">
        <v>1823.5</v>
      </c>
      <c r="P326" s="24">
        <v>0</v>
      </c>
      <c r="Q326" s="24">
        <v>1823.5</v>
      </c>
    </row>
    <row r="327" spans="1:17" ht="15.75">
      <c r="A327" s="21" t="s">
        <v>312</v>
      </c>
      <c r="B327" s="30" t="s">
        <v>331</v>
      </c>
      <c r="C327" s="24">
        <v>139</v>
      </c>
      <c r="D327" s="24">
        <v>0</v>
      </c>
      <c r="E327" s="24">
        <v>139</v>
      </c>
      <c r="F327" s="24">
        <v>139</v>
      </c>
      <c r="G327" s="24">
        <v>0</v>
      </c>
      <c r="H327" s="24">
        <v>139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</row>
    <row r="328" spans="1:17" ht="15.75">
      <c r="A328" s="21" t="s">
        <v>312</v>
      </c>
      <c r="B328" s="30" t="s">
        <v>332</v>
      </c>
      <c r="C328" s="24">
        <v>548</v>
      </c>
      <c r="D328" s="24">
        <v>0</v>
      </c>
      <c r="E328" s="24">
        <v>548</v>
      </c>
      <c r="F328" s="24">
        <v>548</v>
      </c>
      <c r="G328" s="24">
        <v>0</v>
      </c>
      <c r="H328" s="24">
        <v>548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</row>
    <row r="329" spans="1:17" ht="15.75">
      <c r="A329" s="21" t="s">
        <v>312</v>
      </c>
      <c r="B329" s="30" t="s">
        <v>333</v>
      </c>
      <c r="C329" s="24">
        <v>10132.1</v>
      </c>
      <c r="D329" s="24">
        <v>0</v>
      </c>
      <c r="E329" s="24">
        <v>10132.1</v>
      </c>
      <c r="F329" s="24">
        <v>460</v>
      </c>
      <c r="G329" s="24">
        <v>0</v>
      </c>
      <c r="H329" s="24">
        <v>460</v>
      </c>
      <c r="I329" s="24">
        <v>7140</v>
      </c>
      <c r="J329" s="24">
        <v>0</v>
      </c>
      <c r="K329" s="24">
        <v>7140</v>
      </c>
      <c r="L329" s="24">
        <v>5245.2</v>
      </c>
      <c r="M329" s="24">
        <v>0</v>
      </c>
      <c r="N329" s="24">
        <v>5245.2</v>
      </c>
      <c r="O329" s="24">
        <v>-2713.1</v>
      </c>
      <c r="P329" s="24">
        <v>0</v>
      </c>
      <c r="Q329" s="24">
        <v>-2713.1</v>
      </c>
    </row>
    <row r="330" spans="1:17" ht="15.75">
      <c r="A330" s="21" t="s">
        <v>312</v>
      </c>
      <c r="B330" s="30" t="s">
        <v>334</v>
      </c>
      <c r="C330" s="24">
        <v>150</v>
      </c>
      <c r="D330" s="24">
        <v>0</v>
      </c>
      <c r="E330" s="24">
        <v>150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150</v>
      </c>
      <c r="M330" s="24">
        <v>0</v>
      </c>
      <c r="N330" s="24">
        <v>150</v>
      </c>
      <c r="O330" s="24">
        <v>0</v>
      </c>
      <c r="P330" s="24">
        <v>0</v>
      </c>
      <c r="Q330" s="24">
        <v>0</v>
      </c>
    </row>
    <row r="331" spans="1:17" ht="15.75">
      <c r="A331" s="21" t="s">
        <v>312</v>
      </c>
      <c r="B331" s="30" t="s">
        <v>335</v>
      </c>
      <c r="C331" s="24">
        <v>1938</v>
      </c>
      <c r="D331" s="24">
        <v>0</v>
      </c>
      <c r="E331" s="24">
        <v>1938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1938</v>
      </c>
      <c r="P331" s="24">
        <v>0</v>
      </c>
      <c r="Q331" s="24">
        <v>1938</v>
      </c>
    </row>
    <row r="332" spans="1:17" s="27" customFormat="1" ht="15.75">
      <c r="A332" s="22" t="s">
        <v>336</v>
      </c>
      <c r="B332" s="9" t="s">
        <v>430</v>
      </c>
      <c r="C332" s="23">
        <f>C333</f>
        <v>8276.5</v>
      </c>
      <c r="D332" s="23">
        <f aca="true" t="shared" si="9" ref="D332:Q332">D333</f>
        <v>150</v>
      </c>
      <c r="E332" s="23">
        <f t="shared" si="9"/>
        <v>8426.5</v>
      </c>
      <c r="F332" s="23">
        <f t="shared" si="9"/>
        <v>512.5</v>
      </c>
      <c r="G332" s="23">
        <f t="shared" si="9"/>
        <v>0</v>
      </c>
      <c r="H332" s="23">
        <f t="shared" si="9"/>
        <v>512.5</v>
      </c>
      <c r="I332" s="23">
        <f t="shared" si="9"/>
        <v>3766.4</v>
      </c>
      <c r="J332" s="23">
        <f t="shared" si="9"/>
        <v>0</v>
      </c>
      <c r="K332" s="23">
        <f t="shared" si="9"/>
        <v>3766.4</v>
      </c>
      <c r="L332" s="23">
        <f t="shared" si="9"/>
        <v>1315.5</v>
      </c>
      <c r="M332" s="23">
        <f t="shared" si="9"/>
        <v>0</v>
      </c>
      <c r="N332" s="23">
        <f t="shared" si="9"/>
        <v>1315.5</v>
      </c>
      <c r="O332" s="23">
        <f t="shared" si="9"/>
        <v>2682.1</v>
      </c>
      <c r="P332" s="23">
        <f t="shared" si="9"/>
        <v>150</v>
      </c>
      <c r="Q332" s="23">
        <f t="shared" si="9"/>
        <v>2832.1</v>
      </c>
    </row>
    <row r="333" spans="1:17" ht="31.5">
      <c r="A333" s="21" t="s">
        <v>336</v>
      </c>
      <c r="B333" s="30" t="s">
        <v>337</v>
      </c>
      <c r="C333" s="24">
        <v>8276.5</v>
      </c>
      <c r="D333" s="24">
        <v>150</v>
      </c>
      <c r="E333" s="24">
        <v>8426.5</v>
      </c>
      <c r="F333" s="24">
        <v>512.5</v>
      </c>
      <c r="G333" s="24">
        <v>0</v>
      </c>
      <c r="H333" s="24">
        <v>512.5</v>
      </c>
      <c r="I333" s="24">
        <v>3766.4</v>
      </c>
      <c r="J333" s="24">
        <v>0</v>
      </c>
      <c r="K333" s="24">
        <v>3766.4</v>
      </c>
      <c r="L333" s="24">
        <v>1315.5</v>
      </c>
      <c r="M333" s="24">
        <v>0</v>
      </c>
      <c r="N333" s="24">
        <v>1315.5</v>
      </c>
      <c r="O333" s="24">
        <v>2682.1</v>
      </c>
      <c r="P333" s="24">
        <v>150</v>
      </c>
      <c r="Q333" s="24">
        <v>2832.1</v>
      </c>
    </row>
    <row r="334" spans="1:17" s="27" customFormat="1" ht="15.75">
      <c r="A334" s="22" t="s">
        <v>338</v>
      </c>
      <c r="B334" s="9" t="s">
        <v>431</v>
      </c>
      <c r="C334" s="23">
        <f>C335</f>
        <v>51016.4</v>
      </c>
      <c r="D334" s="23">
        <f aca="true" t="shared" si="10" ref="D334:Q334">D335</f>
        <v>0</v>
      </c>
      <c r="E334" s="23">
        <f t="shared" si="10"/>
        <v>51016.4</v>
      </c>
      <c r="F334" s="23">
        <f t="shared" si="10"/>
        <v>21283.9</v>
      </c>
      <c r="G334" s="23">
        <f t="shared" si="10"/>
        <v>0</v>
      </c>
      <c r="H334" s="23">
        <f t="shared" si="10"/>
        <v>21283.9</v>
      </c>
      <c r="I334" s="23">
        <f t="shared" si="10"/>
        <v>16597.5</v>
      </c>
      <c r="J334" s="23">
        <f t="shared" si="10"/>
        <v>0</v>
      </c>
      <c r="K334" s="23">
        <f t="shared" si="10"/>
        <v>16597.5</v>
      </c>
      <c r="L334" s="23">
        <f t="shared" si="10"/>
        <v>9808</v>
      </c>
      <c r="M334" s="23">
        <f t="shared" si="10"/>
        <v>0</v>
      </c>
      <c r="N334" s="23">
        <f t="shared" si="10"/>
        <v>9808</v>
      </c>
      <c r="O334" s="23">
        <f t="shared" si="10"/>
        <v>3327</v>
      </c>
      <c r="P334" s="23">
        <f t="shared" si="10"/>
        <v>0</v>
      </c>
      <c r="Q334" s="23">
        <f t="shared" si="10"/>
        <v>3327</v>
      </c>
    </row>
    <row r="335" spans="1:17" ht="15.75">
      <c r="A335" s="21" t="s">
        <v>338</v>
      </c>
      <c r="B335" s="31" t="s">
        <v>442</v>
      </c>
      <c r="C335" s="24">
        <v>51016.4</v>
      </c>
      <c r="D335" s="24">
        <v>0</v>
      </c>
      <c r="E335" s="24">
        <v>51016.4</v>
      </c>
      <c r="F335" s="24">
        <v>21283.9</v>
      </c>
      <c r="G335" s="24">
        <v>0</v>
      </c>
      <c r="H335" s="24">
        <v>21283.9</v>
      </c>
      <c r="I335" s="24">
        <v>16597.5</v>
      </c>
      <c r="J335" s="24">
        <v>0</v>
      </c>
      <c r="K335" s="24">
        <v>16597.5</v>
      </c>
      <c r="L335" s="24">
        <v>9808</v>
      </c>
      <c r="M335" s="24">
        <v>0</v>
      </c>
      <c r="N335" s="24">
        <v>9808</v>
      </c>
      <c r="O335" s="24">
        <v>3327</v>
      </c>
      <c r="P335" s="24">
        <v>0</v>
      </c>
      <c r="Q335" s="24">
        <v>3327</v>
      </c>
    </row>
    <row r="336" spans="1:17" ht="15.75" hidden="1" outlineLevel="1">
      <c r="A336" s="21" t="s">
        <v>338</v>
      </c>
      <c r="B336" s="30" t="s">
        <v>339</v>
      </c>
      <c r="C336" s="24">
        <v>51013</v>
      </c>
      <c r="D336" s="24">
        <v>0</v>
      </c>
      <c r="E336" s="24">
        <v>51013</v>
      </c>
      <c r="F336" s="24">
        <v>21282</v>
      </c>
      <c r="G336" s="24">
        <v>0</v>
      </c>
      <c r="H336" s="24">
        <v>21282</v>
      </c>
      <c r="I336" s="24">
        <v>16596</v>
      </c>
      <c r="J336" s="24">
        <v>0</v>
      </c>
      <c r="K336" s="24">
        <v>16596</v>
      </c>
      <c r="L336" s="24">
        <v>9808</v>
      </c>
      <c r="M336" s="24">
        <v>0</v>
      </c>
      <c r="N336" s="24">
        <v>9808</v>
      </c>
      <c r="O336" s="24">
        <v>3327</v>
      </c>
      <c r="P336" s="24">
        <v>0</v>
      </c>
      <c r="Q336" s="24">
        <v>3327</v>
      </c>
    </row>
    <row r="337" spans="1:17" ht="15.75" hidden="1" outlineLevel="1">
      <c r="A337" s="21" t="s">
        <v>338</v>
      </c>
      <c r="B337" s="30" t="s">
        <v>340</v>
      </c>
      <c r="C337" s="24">
        <v>3.3</v>
      </c>
      <c r="D337" s="24">
        <v>0</v>
      </c>
      <c r="E337" s="24">
        <v>3.3</v>
      </c>
      <c r="F337" s="24">
        <v>1.8</v>
      </c>
      <c r="G337" s="24">
        <v>0</v>
      </c>
      <c r="H337" s="24">
        <v>1.8</v>
      </c>
      <c r="I337" s="24">
        <v>1.5</v>
      </c>
      <c r="J337" s="24">
        <v>0</v>
      </c>
      <c r="K337" s="24">
        <v>1.5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</row>
    <row r="338" spans="1:17" ht="15.75" hidden="1" outlineLevel="1">
      <c r="A338" s="21" t="s">
        <v>338</v>
      </c>
      <c r="B338" s="30" t="s">
        <v>339</v>
      </c>
      <c r="C338" s="24">
        <v>0.1</v>
      </c>
      <c r="D338" s="24">
        <v>0</v>
      </c>
      <c r="E338" s="24">
        <v>0.1</v>
      </c>
      <c r="F338" s="24">
        <v>0.1</v>
      </c>
      <c r="G338" s="24">
        <v>0</v>
      </c>
      <c r="H338" s="24">
        <v>0.1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</row>
    <row r="339" spans="1:17" s="27" customFormat="1" ht="15.75" collapsed="1">
      <c r="A339" s="22" t="s">
        <v>341</v>
      </c>
      <c r="B339" s="9" t="s">
        <v>342</v>
      </c>
      <c r="C339" s="23">
        <v>68149.5</v>
      </c>
      <c r="D339" s="23">
        <v>3052.2</v>
      </c>
      <c r="E339" s="23">
        <v>71201.7</v>
      </c>
      <c r="F339" s="23">
        <v>28405.9</v>
      </c>
      <c r="G339" s="23">
        <v>0</v>
      </c>
      <c r="H339" s="23">
        <v>28405.9</v>
      </c>
      <c r="I339" s="23">
        <v>9902.8</v>
      </c>
      <c r="J339" s="23">
        <v>0</v>
      </c>
      <c r="K339" s="23">
        <v>9902.8</v>
      </c>
      <c r="L339" s="23">
        <v>15004.4</v>
      </c>
      <c r="M339" s="23">
        <v>0</v>
      </c>
      <c r="N339" s="23">
        <v>15004.4</v>
      </c>
      <c r="O339" s="23">
        <v>14836.4</v>
      </c>
      <c r="P339" s="23">
        <v>3052.2</v>
      </c>
      <c r="Q339" s="23">
        <v>17888.6</v>
      </c>
    </row>
    <row r="340" spans="1:17" s="27" customFormat="1" ht="15.75">
      <c r="A340" s="22" t="s">
        <v>343</v>
      </c>
      <c r="B340" s="9" t="s">
        <v>435</v>
      </c>
      <c r="C340" s="23">
        <f>C341+C345</f>
        <v>2175</v>
      </c>
      <c r="D340" s="23">
        <f aca="true" t="shared" si="11" ref="D340:Q340">D341+D345</f>
        <v>0</v>
      </c>
      <c r="E340" s="23">
        <f t="shared" si="11"/>
        <v>2175</v>
      </c>
      <c r="F340" s="23">
        <f t="shared" si="11"/>
        <v>470</v>
      </c>
      <c r="G340" s="23">
        <f t="shared" si="11"/>
        <v>0</v>
      </c>
      <c r="H340" s="23">
        <f t="shared" si="11"/>
        <v>470</v>
      </c>
      <c r="I340" s="23">
        <f t="shared" si="11"/>
        <v>630</v>
      </c>
      <c r="J340" s="23">
        <f t="shared" si="11"/>
        <v>0</v>
      </c>
      <c r="K340" s="23">
        <f t="shared" si="11"/>
        <v>630</v>
      </c>
      <c r="L340" s="23">
        <f t="shared" si="11"/>
        <v>695</v>
      </c>
      <c r="M340" s="23">
        <f t="shared" si="11"/>
        <v>0</v>
      </c>
      <c r="N340" s="23">
        <f t="shared" si="11"/>
        <v>695</v>
      </c>
      <c r="O340" s="23">
        <f t="shared" si="11"/>
        <v>380</v>
      </c>
      <c r="P340" s="23">
        <f t="shared" si="11"/>
        <v>0</v>
      </c>
      <c r="Q340" s="23">
        <f t="shared" si="11"/>
        <v>380</v>
      </c>
    </row>
    <row r="341" spans="1:17" ht="15.75">
      <c r="A341" s="21" t="s">
        <v>343</v>
      </c>
      <c r="B341" s="30" t="s">
        <v>16</v>
      </c>
      <c r="C341" s="24">
        <v>1705</v>
      </c>
      <c r="D341" s="24">
        <v>0</v>
      </c>
      <c r="E341" s="24">
        <v>1705</v>
      </c>
      <c r="F341" s="24">
        <v>0</v>
      </c>
      <c r="G341" s="24">
        <v>0</v>
      </c>
      <c r="H341" s="24">
        <v>0</v>
      </c>
      <c r="I341" s="24">
        <v>630</v>
      </c>
      <c r="J341" s="24">
        <v>0</v>
      </c>
      <c r="K341" s="24">
        <v>630</v>
      </c>
      <c r="L341" s="24">
        <v>695</v>
      </c>
      <c r="M341" s="24">
        <v>0</v>
      </c>
      <c r="N341" s="24">
        <v>695</v>
      </c>
      <c r="O341" s="24">
        <v>380</v>
      </c>
      <c r="P341" s="24">
        <v>0</v>
      </c>
      <c r="Q341" s="24">
        <v>380</v>
      </c>
    </row>
    <row r="342" spans="1:17" ht="31.5">
      <c r="A342" s="21" t="s">
        <v>343</v>
      </c>
      <c r="B342" s="30" t="s">
        <v>344</v>
      </c>
      <c r="C342" s="24">
        <v>231.5</v>
      </c>
      <c r="D342" s="24">
        <v>0</v>
      </c>
      <c r="E342" s="24">
        <v>231.5</v>
      </c>
      <c r="F342" s="24">
        <v>0</v>
      </c>
      <c r="G342" s="24">
        <v>0</v>
      </c>
      <c r="H342" s="24">
        <v>0</v>
      </c>
      <c r="I342" s="24">
        <v>90</v>
      </c>
      <c r="J342" s="24">
        <v>0</v>
      </c>
      <c r="K342" s="24">
        <v>90</v>
      </c>
      <c r="L342" s="24">
        <v>90</v>
      </c>
      <c r="M342" s="24">
        <v>0</v>
      </c>
      <c r="N342" s="24">
        <v>90</v>
      </c>
      <c r="O342" s="24">
        <v>51.5</v>
      </c>
      <c r="P342" s="24">
        <v>0</v>
      </c>
      <c r="Q342" s="24">
        <v>51.5</v>
      </c>
    </row>
    <row r="343" spans="1:17" ht="31.5">
      <c r="A343" s="21" t="s">
        <v>343</v>
      </c>
      <c r="B343" s="30" t="s">
        <v>345</v>
      </c>
      <c r="C343" s="24">
        <v>320.6</v>
      </c>
      <c r="D343" s="24">
        <v>0</v>
      </c>
      <c r="E343" s="24">
        <v>320.6</v>
      </c>
      <c r="F343" s="24">
        <v>0</v>
      </c>
      <c r="G343" s="24">
        <v>0</v>
      </c>
      <c r="H343" s="24">
        <v>0</v>
      </c>
      <c r="I343" s="24">
        <v>140</v>
      </c>
      <c r="J343" s="24">
        <v>0</v>
      </c>
      <c r="K343" s="24">
        <v>140</v>
      </c>
      <c r="L343" s="24">
        <v>140</v>
      </c>
      <c r="M343" s="24">
        <v>0</v>
      </c>
      <c r="N343" s="24">
        <v>140</v>
      </c>
      <c r="O343" s="24">
        <v>40.6</v>
      </c>
      <c r="P343" s="24">
        <v>0</v>
      </c>
      <c r="Q343" s="24">
        <v>40.6</v>
      </c>
    </row>
    <row r="344" spans="1:17" ht="31.5">
      <c r="A344" s="21" t="s">
        <v>343</v>
      </c>
      <c r="B344" s="30" t="s">
        <v>346</v>
      </c>
      <c r="C344" s="24">
        <v>1152.9</v>
      </c>
      <c r="D344" s="24">
        <v>0</v>
      </c>
      <c r="E344" s="24">
        <v>1152.9</v>
      </c>
      <c r="F344" s="24">
        <v>0</v>
      </c>
      <c r="G344" s="24">
        <v>0</v>
      </c>
      <c r="H344" s="24">
        <v>0</v>
      </c>
      <c r="I344" s="24">
        <v>400</v>
      </c>
      <c r="J344" s="24">
        <v>0</v>
      </c>
      <c r="K344" s="24">
        <v>400</v>
      </c>
      <c r="L344" s="24">
        <v>465</v>
      </c>
      <c r="M344" s="24">
        <v>0</v>
      </c>
      <c r="N344" s="24">
        <v>465</v>
      </c>
      <c r="O344" s="24">
        <v>287.9</v>
      </c>
      <c r="P344" s="24">
        <v>0</v>
      </c>
      <c r="Q344" s="24">
        <v>287.9</v>
      </c>
    </row>
    <row r="345" spans="1:17" ht="31.5">
      <c r="A345" s="22" t="s">
        <v>343</v>
      </c>
      <c r="B345" s="9" t="s">
        <v>22</v>
      </c>
      <c r="C345" s="23">
        <v>470</v>
      </c>
      <c r="D345" s="23">
        <v>0</v>
      </c>
      <c r="E345" s="23">
        <v>470</v>
      </c>
      <c r="F345" s="23">
        <v>470</v>
      </c>
      <c r="G345" s="23">
        <v>0</v>
      </c>
      <c r="H345" s="23">
        <v>470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</row>
    <row r="346" spans="1:17" ht="31.5">
      <c r="A346" s="21" t="s">
        <v>343</v>
      </c>
      <c r="B346" s="30" t="s">
        <v>347</v>
      </c>
      <c r="C346" s="24">
        <v>340</v>
      </c>
      <c r="D346" s="24">
        <v>0</v>
      </c>
      <c r="E346" s="24">
        <v>340</v>
      </c>
      <c r="F346" s="24">
        <v>340</v>
      </c>
      <c r="G346" s="24">
        <v>0</v>
      </c>
      <c r="H346" s="24">
        <v>340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</row>
    <row r="347" spans="1:17" ht="31.5">
      <c r="A347" s="21" t="s">
        <v>343</v>
      </c>
      <c r="B347" s="30" t="s">
        <v>348</v>
      </c>
      <c r="C347" s="24">
        <v>96</v>
      </c>
      <c r="D347" s="24">
        <v>0</v>
      </c>
      <c r="E347" s="24">
        <v>96</v>
      </c>
      <c r="F347" s="24">
        <v>96</v>
      </c>
      <c r="G347" s="24">
        <v>0</v>
      </c>
      <c r="H347" s="24">
        <v>96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</row>
    <row r="348" spans="1:17" ht="31.5">
      <c r="A348" s="21" t="s">
        <v>343</v>
      </c>
      <c r="B348" s="30" t="s">
        <v>349</v>
      </c>
      <c r="C348" s="24">
        <v>16</v>
      </c>
      <c r="D348" s="24">
        <v>0</v>
      </c>
      <c r="E348" s="24">
        <v>16</v>
      </c>
      <c r="F348" s="24">
        <v>16</v>
      </c>
      <c r="G348" s="24">
        <v>0</v>
      </c>
      <c r="H348" s="24">
        <v>16</v>
      </c>
      <c r="I348" s="24">
        <v>0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</row>
    <row r="349" spans="1:17" ht="31.5">
      <c r="A349" s="21" t="s">
        <v>343</v>
      </c>
      <c r="B349" s="30" t="s">
        <v>350</v>
      </c>
      <c r="C349" s="24">
        <v>18</v>
      </c>
      <c r="D349" s="24">
        <v>0</v>
      </c>
      <c r="E349" s="24">
        <v>18</v>
      </c>
      <c r="F349" s="24">
        <v>18</v>
      </c>
      <c r="G349" s="24">
        <v>0</v>
      </c>
      <c r="H349" s="24">
        <v>18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</row>
    <row r="350" spans="1:17" s="27" customFormat="1" ht="15.75">
      <c r="A350" s="22" t="s">
        <v>351</v>
      </c>
      <c r="B350" s="12" t="s">
        <v>436</v>
      </c>
      <c r="C350" s="23">
        <f>SUM(C351:C362)</f>
        <v>5397.4</v>
      </c>
      <c r="D350" s="23">
        <f aca="true" t="shared" si="12" ref="D350:Q350">SUM(D351:D362)</f>
        <v>10.2</v>
      </c>
      <c r="E350" s="23">
        <f t="shared" si="12"/>
        <v>5407.599999999999</v>
      </c>
      <c r="F350" s="23">
        <f t="shared" si="12"/>
        <v>2779.4</v>
      </c>
      <c r="G350" s="23">
        <f t="shared" si="12"/>
        <v>0</v>
      </c>
      <c r="H350" s="23">
        <f t="shared" si="12"/>
        <v>2779.4</v>
      </c>
      <c r="I350" s="23">
        <f t="shared" si="12"/>
        <v>823.9999999999999</v>
      </c>
      <c r="J350" s="23">
        <f t="shared" si="12"/>
        <v>0</v>
      </c>
      <c r="K350" s="23">
        <f t="shared" si="12"/>
        <v>823.9999999999999</v>
      </c>
      <c r="L350" s="23">
        <f t="shared" si="12"/>
        <v>964.4</v>
      </c>
      <c r="M350" s="23">
        <f t="shared" si="12"/>
        <v>0</v>
      </c>
      <c r="N350" s="23">
        <f t="shared" si="12"/>
        <v>964.4</v>
      </c>
      <c r="O350" s="23">
        <f t="shared" si="12"/>
        <v>829.5999999999999</v>
      </c>
      <c r="P350" s="23">
        <f t="shared" si="12"/>
        <v>10.2</v>
      </c>
      <c r="Q350" s="23">
        <f t="shared" si="12"/>
        <v>839.8</v>
      </c>
    </row>
    <row r="351" spans="1:17" ht="15.75">
      <c r="A351" s="21" t="s">
        <v>351</v>
      </c>
      <c r="B351" s="30" t="s">
        <v>352</v>
      </c>
      <c r="C351" s="24">
        <v>478.1</v>
      </c>
      <c r="D351" s="24">
        <v>0</v>
      </c>
      <c r="E351" s="24">
        <v>478.1</v>
      </c>
      <c r="F351" s="24">
        <v>478.1</v>
      </c>
      <c r="G351" s="24">
        <v>0</v>
      </c>
      <c r="H351" s="24">
        <v>478.1</v>
      </c>
      <c r="I351" s="24">
        <v>418.9</v>
      </c>
      <c r="J351" s="24">
        <v>0</v>
      </c>
      <c r="K351" s="24">
        <v>418.9</v>
      </c>
      <c r="L351" s="24">
        <v>-418.9</v>
      </c>
      <c r="M351" s="24">
        <v>0</v>
      </c>
      <c r="N351" s="24">
        <v>-418.9</v>
      </c>
      <c r="O351" s="24">
        <v>0</v>
      </c>
      <c r="P351" s="24">
        <v>0</v>
      </c>
      <c r="Q351" s="24">
        <v>0</v>
      </c>
    </row>
    <row r="352" spans="1:17" ht="15.75">
      <c r="A352" s="21" t="s">
        <v>351</v>
      </c>
      <c r="B352" s="30" t="s">
        <v>353</v>
      </c>
      <c r="C352" s="24">
        <v>418.9</v>
      </c>
      <c r="D352" s="24">
        <v>0</v>
      </c>
      <c r="E352" s="24">
        <v>418.9</v>
      </c>
      <c r="F352" s="24">
        <v>0</v>
      </c>
      <c r="G352" s="24">
        <v>0</v>
      </c>
      <c r="H352" s="24">
        <v>0</v>
      </c>
      <c r="I352" s="24">
        <v>67.4</v>
      </c>
      <c r="J352" s="24">
        <v>0</v>
      </c>
      <c r="K352" s="24">
        <v>67.4</v>
      </c>
      <c r="L352" s="24">
        <v>418.9</v>
      </c>
      <c r="M352" s="24">
        <v>0</v>
      </c>
      <c r="N352" s="24">
        <v>418.9</v>
      </c>
      <c r="O352" s="24">
        <v>-67.4</v>
      </c>
      <c r="P352" s="24">
        <v>0</v>
      </c>
      <c r="Q352" s="24">
        <v>-67.4</v>
      </c>
    </row>
    <row r="353" spans="1:17" ht="15.75">
      <c r="A353" s="21" t="s">
        <v>351</v>
      </c>
      <c r="B353" s="30" t="s">
        <v>354</v>
      </c>
      <c r="C353" s="24">
        <v>127.8</v>
      </c>
      <c r="D353" s="24">
        <v>0</v>
      </c>
      <c r="E353" s="24">
        <v>127.8</v>
      </c>
      <c r="F353" s="24">
        <v>195</v>
      </c>
      <c r="G353" s="24">
        <v>0</v>
      </c>
      <c r="H353" s="24">
        <v>195</v>
      </c>
      <c r="I353" s="24">
        <v>0</v>
      </c>
      <c r="J353" s="24">
        <v>0</v>
      </c>
      <c r="K353" s="24">
        <v>0</v>
      </c>
      <c r="L353" s="24">
        <v>-67.2</v>
      </c>
      <c r="M353" s="24">
        <v>0</v>
      </c>
      <c r="N353" s="24">
        <v>-67.2</v>
      </c>
      <c r="O353" s="24">
        <v>0</v>
      </c>
      <c r="P353" s="24">
        <v>0</v>
      </c>
      <c r="Q353" s="24">
        <v>0</v>
      </c>
    </row>
    <row r="354" spans="1:17" ht="15.75">
      <c r="A354" s="21" t="s">
        <v>351</v>
      </c>
      <c r="B354" s="30" t="s">
        <v>355</v>
      </c>
      <c r="C354" s="24">
        <v>63.8</v>
      </c>
      <c r="D354" s="24">
        <v>10.2</v>
      </c>
      <c r="E354" s="24">
        <v>74</v>
      </c>
      <c r="F354" s="24">
        <v>0</v>
      </c>
      <c r="G354" s="24">
        <v>0</v>
      </c>
      <c r="H354" s="24">
        <v>0</v>
      </c>
      <c r="I354" s="24">
        <v>-3.4</v>
      </c>
      <c r="J354" s="24">
        <v>0</v>
      </c>
      <c r="K354" s="24">
        <v>-3.4</v>
      </c>
      <c r="L354" s="24">
        <v>67.2</v>
      </c>
      <c r="M354" s="24">
        <v>0</v>
      </c>
      <c r="N354" s="24">
        <v>67.2</v>
      </c>
      <c r="O354" s="24">
        <v>0</v>
      </c>
      <c r="P354" s="24">
        <v>10.2</v>
      </c>
      <c r="Q354" s="24">
        <v>10.2</v>
      </c>
    </row>
    <row r="355" spans="1:17" ht="15.75">
      <c r="A355" s="21" t="s">
        <v>351</v>
      </c>
      <c r="B355" s="30" t="s">
        <v>356</v>
      </c>
      <c r="C355" s="24">
        <v>144.1</v>
      </c>
      <c r="D355" s="24">
        <v>0</v>
      </c>
      <c r="E355" s="24">
        <v>144.1</v>
      </c>
      <c r="F355" s="24">
        <v>1041.4</v>
      </c>
      <c r="G355" s="24">
        <v>0</v>
      </c>
      <c r="H355" s="24">
        <v>1041.4</v>
      </c>
      <c r="I355" s="24">
        <v>11.2</v>
      </c>
      <c r="J355" s="24">
        <v>0</v>
      </c>
      <c r="K355" s="24">
        <v>11.2</v>
      </c>
      <c r="L355" s="24">
        <v>-908.5</v>
      </c>
      <c r="M355" s="24">
        <v>0</v>
      </c>
      <c r="N355" s="24">
        <v>-908.5</v>
      </c>
      <c r="O355" s="24">
        <v>0</v>
      </c>
      <c r="P355" s="24">
        <v>0</v>
      </c>
      <c r="Q355" s="24">
        <v>0</v>
      </c>
    </row>
    <row r="356" spans="1:17" ht="31.5">
      <c r="A356" s="21" t="s">
        <v>351</v>
      </c>
      <c r="B356" s="30" t="s">
        <v>357</v>
      </c>
      <c r="C356" s="24">
        <v>1063.5</v>
      </c>
      <c r="D356" s="24">
        <v>0</v>
      </c>
      <c r="E356" s="24">
        <v>1063.5</v>
      </c>
      <c r="F356" s="24">
        <v>0</v>
      </c>
      <c r="G356" s="24">
        <v>0</v>
      </c>
      <c r="H356" s="24">
        <v>0</v>
      </c>
      <c r="I356" s="24">
        <v>155</v>
      </c>
      <c r="J356" s="24">
        <v>0</v>
      </c>
      <c r="K356" s="24">
        <v>155</v>
      </c>
      <c r="L356" s="24">
        <v>908.5</v>
      </c>
      <c r="M356" s="24">
        <v>0</v>
      </c>
      <c r="N356" s="24">
        <v>908.5</v>
      </c>
      <c r="O356" s="24">
        <v>0</v>
      </c>
      <c r="P356" s="24">
        <v>0</v>
      </c>
      <c r="Q356" s="24">
        <v>0</v>
      </c>
    </row>
    <row r="357" spans="1:17" ht="15.75">
      <c r="A357" s="21" t="s">
        <v>351</v>
      </c>
      <c r="B357" s="30" t="s">
        <v>358</v>
      </c>
      <c r="C357" s="24">
        <v>207.43</v>
      </c>
      <c r="D357" s="24">
        <v>0</v>
      </c>
      <c r="E357" s="24">
        <v>207.43</v>
      </c>
      <c r="F357" s="24">
        <v>443</v>
      </c>
      <c r="G357" s="24">
        <v>0</v>
      </c>
      <c r="H357" s="24">
        <v>443</v>
      </c>
      <c r="I357" s="24">
        <v>0</v>
      </c>
      <c r="J357" s="24">
        <v>0</v>
      </c>
      <c r="K357" s="24">
        <v>0</v>
      </c>
      <c r="L357" s="24">
        <v>-235.57</v>
      </c>
      <c r="M357" s="24">
        <v>0</v>
      </c>
      <c r="N357" s="24">
        <v>-235.57</v>
      </c>
      <c r="O357" s="24">
        <v>0</v>
      </c>
      <c r="P357" s="24">
        <v>0</v>
      </c>
      <c r="Q357" s="24">
        <v>0</v>
      </c>
    </row>
    <row r="358" spans="1:17" ht="31.5">
      <c r="A358" s="21" t="s">
        <v>351</v>
      </c>
      <c r="B358" s="30" t="s">
        <v>359</v>
      </c>
      <c r="C358" s="24">
        <v>240.57</v>
      </c>
      <c r="D358" s="24">
        <v>0</v>
      </c>
      <c r="E358" s="24">
        <v>240.57</v>
      </c>
      <c r="F358" s="24">
        <v>0</v>
      </c>
      <c r="G358" s="24">
        <v>0</v>
      </c>
      <c r="H358" s="24">
        <v>0</v>
      </c>
      <c r="I358" s="24">
        <v>5</v>
      </c>
      <c r="J358" s="24">
        <v>0</v>
      </c>
      <c r="K358" s="24">
        <v>5</v>
      </c>
      <c r="L358" s="24">
        <v>235.57</v>
      </c>
      <c r="M358" s="24">
        <v>0</v>
      </c>
      <c r="N358" s="24">
        <v>235.57</v>
      </c>
      <c r="O358" s="24">
        <v>0</v>
      </c>
      <c r="P358" s="24">
        <v>0</v>
      </c>
      <c r="Q358" s="24">
        <v>0</v>
      </c>
    </row>
    <row r="359" spans="1:17" ht="31.5">
      <c r="A359" s="21" t="s">
        <v>351</v>
      </c>
      <c r="B359" s="30" t="s">
        <v>360</v>
      </c>
      <c r="C359" s="24">
        <v>0.1</v>
      </c>
      <c r="D359" s="24">
        <v>0</v>
      </c>
      <c r="E359" s="24">
        <v>0.1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0.1</v>
      </c>
      <c r="P359" s="24">
        <v>0</v>
      </c>
      <c r="Q359" s="24">
        <v>0.1</v>
      </c>
    </row>
    <row r="360" spans="1:17" ht="31.5">
      <c r="A360" s="21" t="s">
        <v>351</v>
      </c>
      <c r="B360" s="30" t="s">
        <v>361</v>
      </c>
      <c r="C360" s="24">
        <v>254</v>
      </c>
      <c r="D360" s="24">
        <v>0</v>
      </c>
      <c r="E360" s="24">
        <v>254</v>
      </c>
      <c r="F360" s="24">
        <v>0</v>
      </c>
      <c r="G360" s="24">
        <v>0</v>
      </c>
      <c r="H360" s="24">
        <v>0</v>
      </c>
      <c r="I360" s="24">
        <v>-43.5</v>
      </c>
      <c r="J360" s="24">
        <v>0</v>
      </c>
      <c r="K360" s="24">
        <v>-43.5</v>
      </c>
      <c r="L360" s="24">
        <v>297.4</v>
      </c>
      <c r="M360" s="24">
        <v>0</v>
      </c>
      <c r="N360" s="24">
        <v>297.4</v>
      </c>
      <c r="O360" s="24">
        <v>0.1</v>
      </c>
      <c r="P360" s="24">
        <v>0</v>
      </c>
      <c r="Q360" s="24">
        <v>0.1</v>
      </c>
    </row>
    <row r="361" spans="1:17" ht="15.75">
      <c r="A361" s="21" t="s">
        <v>351</v>
      </c>
      <c r="B361" s="30" t="s">
        <v>362</v>
      </c>
      <c r="C361" s="24">
        <v>324.5</v>
      </c>
      <c r="D361" s="24">
        <v>0</v>
      </c>
      <c r="E361" s="24">
        <v>324.5</v>
      </c>
      <c r="F361" s="24">
        <v>621.9</v>
      </c>
      <c r="G361" s="24">
        <v>0</v>
      </c>
      <c r="H361" s="24">
        <v>621.9</v>
      </c>
      <c r="I361" s="24">
        <v>0</v>
      </c>
      <c r="J361" s="24">
        <v>0</v>
      </c>
      <c r="K361" s="24">
        <v>0</v>
      </c>
      <c r="L361" s="24">
        <v>-297.4</v>
      </c>
      <c r="M361" s="24">
        <v>0</v>
      </c>
      <c r="N361" s="24">
        <v>-297.4</v>
      </c>
      <c r="O361" s="24">
        <v>0</v>
      </c>
      <c r="P361" s="24">
        <v>0</v>
      </c>
      <c r="Q361" s="24">
        <v>0</v>
      </c>
    </row>
    <row r="362" spans="1:17" ht="15.75">
      <c r="A362" s="21" t="s">
        <v>351</v>
      </c>
      <c r="B362" s="30" t="s">
        <v>363</v>
      </c>
      <c r="C362" s="24">
        <v>2074.6</v>
      </c>
      <c r="D362" s="24">
        <v>0</v>
      </c>
      <c r="E362" s="24">
        <v>2074.6</v>
      </c>
      <c r="F362" s="24">
        <v>0</v>
      </c>
      <c r="G362" s="24">
        <v>0</v>
      </c>
      <c r="H362" s="24">
        <v>0</v>
      </c>
      <c r="I362" s="24">
        <v>213.4</v>
      </c>
      <c r="J362" s="24">
        <v>0</v>
      </c>
      <c r="K362" s="24">
        <v>213.4</v>
      </c>
      <c r="L362" s="24">
        <v>964.4</v>
      </c>
      <c r="M362" s="24">
        <v>0</v>
      </c>
      <c r="N362" s="24">
        <v>964.4</v>
      </c>
      <c r="O362" s="24">
        <v>896.8</v>
      </c>
      <c r="P362" s="24">
        <v>0</v>
      </c>
      <c r="Q362" s="24">
        <v>896.8</v>
      </c>
    </row>
    <row r="363" spans="1:17" s="50" customFormat="1" ht="15.75">
      <c r="A363" s="47" t="s">
        <v>364</v>
      </c>
      <c r="B363" s="48" t="s">
        <v>437</v>
      </c>
      <c r="C363" s="49">
        <f>C364+C365+C366+C373+C378+C382+C388+C389+C394+C399+C402+C405</f>
        <v>26726.500000000004</v>
      </c>
      <c r="D363" s="49">
        <f aca="true" t="shared" si="13" ref="D363:Q363">D364+D365+D366+D373+D378+D382+D388+D389+D394+D399+D402+D405</f>
        <v>2907</v>
      </c>
      <c r="E363" s="49">
        <f t="shared" si="13"/>
        <v>29633.500000000004</v>
      </c>
      <c r="F363" s="49">
        <f t="shared" si="13"/>
        <v>5281.900000000001</v>
      </c>
      <c r="G363" s="49">
        <f t="shared" si="13"/>
        <v>0</v>
      </c>
      <c r="H363" s="49">
        <f t="shared" si="13"/>
        <v>21072.300000000003</v>
      </c>
      <c r="I363" s="49">
        <f t="shared" si="13"/>
        <v>4885.9</v>
      </c>
      <c r="J363" s="49">
        <f t="shared" si="13"/>
        <v>0</v>
      </c>
      <c r="K363" s="49">
        <f t="shared" si="13"/>
        <v>3250.9999999999995</v>
      </c>
      <c r="L363" s="49">
        <f t="shared" si="13"/>
        <v>6774</v>
      </c>
      <c r="M363" s="49">
        <f t="shared" si="13"/>
        <v>0</v>
      </c>
      <c r="N363" s="49">
        <f t="shared" si="13"/>
        <v>6774</v>
      </c>
      <c r="O363" s="49">
        <f t="shared" si="13"/>
        <v>9784.7</v>
      </c>
      <c r="P363" s="49">
        <f t="shared" si="13"/>
        <v>2907</v>
      </c>
      <c r="Q363" s="49">
        <f t="shared" si="13"/>
        <v>12691.699999999999</v>
      </c>
    </row>
    <row r="364" spans="1:17" s="50" customFormat="1" ht="31.5">
      <c r="A364" s="47" t="s">
        <v>364</v>
      </c>
      <c r="B364" s="51" t="s">
        <v>365</v>
      </c>
      <c r="C364" s="49">
        <v>130</v>
      </c>
      <c r="D364" s="49">
        <v>0</v>
      </c>
      <c r="E364" s="49">
        <v>130</v>
      </c>
      <c r="F364" s="49">
        <v>0</v>
      </c>
      <c r="G364" s="49">
        <v>0</v>
      </c>
      <c r="H364" s="49">
        <v>0</v>
      </c>
      <c r="I364" s="49">
        <v>130</v>
      </c>
      <c r="J364" s="49">
        <v>0</v>
      </c>
      <c r="K364" s="49">
        <v>130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</row>
    <row r="365" spans="1:17" s="50" customFormat="1" ht="47.25">
      <c r="A365" s="47" t="s">
        <v>364</v>
      </c>
      <c r="B365" s="51" t="s">
        <v>366</v>
      </c>
      <c r="C365" s="49">
        <v>0</v>
      </c>
      <c r="D365" s="49">
        <v>2907</v>
      </c>
      <c r="E365" s="49">
        <v>2907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2907</v>
      </c>
      <c r="Q365" s="49">
        <v>2907</v>
      </c>
    </row>
    <row r="366" spans="1:17" s="50" customFormat="1" ht="63">
      <c r="A366" s="47" t="s">
        <v>364</v>
      </c>
      <c r="B366" s="51" t="s">
        <v>440</v>
      </c>
      <c r="C366" s="49">
        <f>C367+C368+C369</f>
        <v>1942.0000000000002</v>
      </c>
      <c r="D366" s="49">
        <v>0</v>
      </c>
      <c r="E366" s="49">
        <f>E367+E368+E369</f>
        <v>1942.0000000000002</v>
      </c>
      <c r="F366" s="49">
        <f>F367+F368+F369</f>
        <v>1768.0000000000002</v>
      </c>
      <c r="G366" s="49">
        <v>0</v>
      </c>
      <c r="H366" s="49">
        <v>17558.4</v>
      </c>
      <c r="I366" s="49">
        <f>I367+I368+I369</f>
        <v>56</v>
      </c>
      <c r="J366" s="49">
        <v>0</v>
      </c>
      <c r="K366" s="49">
        <v>-1578.9</v>
      </c>
      <c r="L366" s="49">
        <v>62</v>
      </c>
      <c r="M366" s="49">
        <v>0</v>
      </c>
      <c r="N366" s="49">
        <v>62</v>
      </c>
      <c r="O366" s="49">
        <v>56</v>
      </c>
      <c r="P366" s="49">
        <v>0</v>
      </c>
      <c r="Q366" s="49">
        <v>56</v>
      </c>
    </row>
    <row r="367" spans="1:17" ht="47.25" outlineLevel="1">
      <c r="A367" s="21" t="s">
        <v>364</v>
      </c>
      <c r="B367" s="30" t="s">
        <v>367</v>
      </c>
      <c r="C367" s="24">
        <v>1671.9</v>
      </c>
      <c r="D367" s="24">
        <v>0</v>
      </c>
      <c r="E367" s="24">
        <v>1671.9</v>
      </c>
      <c r="F367" s="24">
        <v>1671.9</v>
      </c>
      <c r="G367" s="24">
        <v>0</v>
      </c>
      <c r="H367" s="24">
        <v>1671.9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</row>
    <row r="368" spans="1:17" ht="47.25" outlineLevel="1">
      <c r="A368" s="21" t="s">
        <v>364</v>
      </c>
      <c r="B368" s="30" t="s">
        <v>368</v>
      </c>
      <c r="C368" s="24">
        <v>44.7</v>
      </c>
      <c r="D368" s="24">
        <v>0</v>
      </c>
      <c r="E368" s="24">
        <v>44.7</v>
      </c>
      <c r="F368" s="24">
        <v>44.7</v>
      </c>
      <c r="G368" s="24">
        <v>0</v>
      </c>
      <c r="H368" s="24">
        <v>44.7</v>
      </c>
      <c r="I368" s="24">
        <v>0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</row>
    <row r="369" spans="1:17" ht="47.25" outlineLevel="1">
      <c r="A369" s="21" t="s">
        <v>364</v>
      </c>
      <c r="B369" s="30" t="s">
        <v>369</v>
      </c>
      <c r="C369" s="24">
        <v>225.4</v>
      </c>
      <c r="D369" s="24">
        <v>0</v>
      </c>
      <c r="E369" s="24">
        <v>225.4</v>
      </c>
      <c r="F369" s="24">
        <v>51.4</v>
      </c>
      <c r="G369" s="24">
        <v>0</v>
      </c>
      <c r="H369" s="24">
        <v>51.4</v>
      </c>
      <c r="I369" s="24">
        <v>56</v>
      </c>
      <c r="J369" s="24">
        <v>0</v>
      </c>
      <c r="K369" s="24">
        <v>56</v>
      </c>
      <c r="L369" s="24">
        <v>62</v>
      </c>
      <c r="M369" s="24">
        <v>0</v>
      </c>
      <c r="N369" s="24">
        <v>62</v>
      </c>
      <c r="O369" s="24">
        <v>56</v>
      </c>
      <c r="P369" s="24">
        <v>0</v>
      </c>
      <c r="Q369" s="24">
        <v>56</v>
      </c>
    </row>
    <row r="370" spans="1:17" ht="47.25">
      <c r="A370" s="21" t="s">
        <v>364</v>
      </c>
      <c r="B370" s="30" t="s">
        <v>370</v>
      </c>
      <c r="C370" s="24">
        <v>0.4</v>
      </c>
      <c r="D370" s="24">
        <v>0</v>
      </c>
      <c r="E370" s="24">
        <v>0.4</v>
      </c>
      <c r="F370" s="24">
        <v>0.4</v>
      </c>
      <c r="G370" s="24">
        <v>0</v>
      </c>
      <c r="H370" s="24">
        <v>0.4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</row>
    <row r="371" spans="1:17" ht="31.5">
      <c r="A371" s="21" t="s">
        <v>364</v>
      </c>
      <c r="B371" s="30" t="s">
        <v>371</v>
      </c>
      <c r="C371" s="24">
        <v>2230</v>
      </c>
      <c r="D371" s="24">
        <v>0</v>
      </c>
      <c r="E371" s="24">
        <v>2230</v>
      </c>
      <c r="F371" s="24">
        <v>2230</v>
      </c>
      <c r="G371" s="24">
        <v>0</v>
      </c>
      <c r="H371" s="24">
        <v>2230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</row>
    <row r="372" spans="1:17" ht="31.5">
      <c r="A372" s="21" t="s">
        <v>364</v>
      </c>
      <c r="B372" s="30" t="s">
        <v>372</v>
      </c>
      <c r="C372" s="24">
        <v>11925.1</v>
      </c>
      <c r="D372" s="24">
        <v>0</v>
      </c>
      <c r="E372" s="24">
        <v>11925.1</v>
      </c>
      <c r="F372" s="24">
        <v>13560</v>
      </c>
      <c r="G372" s="24">
        <v>0</v>
      </c>
      <c r="H372" s="24">
        <v>13560</v>
      </c>
      <c r="I372" s="24">
        <v>-1634.9</v>
      </c>
      <c r="J372" s="24">
        <v>0</v>
      </c>
      <c r="K372" s="24">
        <v>-1634.9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</row>
    <row r="373" spans="1:17" s="50" customFormat="1" ht="31.5">
      <c r="A373" s="47" t="s">
        <v>364</v>
      </c>
      <c r="B373" s="51" t="s">
        <v>22</v>
      </c>
      <c r="C373" s="49">
        <v>301.7</v>
      </c>
      <c r="D373" s="49">
        <v>0</v>
      </c>
      <c r="E373" s="49">
        <v>301.7</v>
      </c>
      <c r="F373" s="49">
        <v>301.7</v>
      </c>
      <c r="G373" s="49">
        <v>0</v>
      </c>
      <c r="H373" s="49">
        <v>301.7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</row>
    <row r="374" spans="1:17" ht="31.5">
      <c r="A374" s="21" t="s">
        <v>364</v>
      </c>
      <c r="B374" s="30" t="s">
        <v>373</v>
      </c>
      <c r="C374" s="24">
        <v>280</v>
      </c>
      <c r="D374" s="24">
        <v>0</v>
      </c>
      <c r="E374" s="24">
        <v>280</v>
      </c>
      <c r="F374" s="24">
        <v>280</v>
      </c>
      <c r="G374" s="24">
        <v>0</v>
      </c>
      <c r="H374" s="24">
        <v>280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</row>
    <row r="375" spans="1:17" ht="15.75">
      <c r="A375" s="21" t="s">
        <v>364</v>
      </c>
      <c r="B375" s="30" t="s">
        <v>374</v>
      </c>
      <c r="C375" s="24">
        <v>7</v>
      </c>
      <c r="D375" s="24">
        <v>0</v>
      </c>
      <c r="E375" s="24">
        <v>7</v>
      </c>
      <c r="F375" s="24">
        <v>7</v>
      </c>
      <c r="G375" s="24">
        <v>0</v>
      </c>
      <c r="H375" s="24">
        <v>7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</row>
    <row r="376" spans="1:17" ht="31.5">
      <c r="A376" s="21" t="s">
        <v>364</v>
      </c>
      <c r="B376" s="30" t="s">
        <v>375</v>
      </c>
      <c r="C376" s="24">
        <v>12.4</v>
      </c>
      <c r="D376" s="24">
        <v>0</v>
      </c>
      <c r="E376" s="24">
        <v>12.4</v>
      </c>
      <c r="F376" s="24">
        <v>12.4</v>
      </c>
      <c r="G376" s="24">
        <v>0</v>
      </c>
      <c r="H376" s="24">
        <v>12.4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</row>
    <row r="377" spans="1:17" ht="31.5">
      <c r="A377" s="21" t="s">
        <v>364</v>
      </c>
      <c r="B377" s="30" t="s">
        <v>376</v>
      </c>
      <c r="C377" s="24">
        <v>2.3</v>
      </c>
      <c r="D377" s="24">
        <v>0</v>
      </c>
      <c r="E377" s="24">
        <v>2.3</v>
      </c>
      <c r="F377" s="24">
        <v>2.3</v>
      </c>
      <c r="G377" s="24">
        <v>0</v>
      </c>
      <c r="H377" s="24">
        <v>2.3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</row>
    <row r="378" spans="1:17" s="50" customFormat="1" ht="15.75">
      <c r="A378" s="47" t="s">
        <v>364</v>
      </c>
      <c r="B378" s="51" t="s">
        <v>136</v>
      </c>
      <c r="C378" s="49">
        <v>123</v>
      </c>
      <c r="D378" s="49">
        <v>0</v>
      </c>
      <c r="E378" s="49">
        <v>123</v>
      </c>
      <c r="F378" s="49">
        <v>123</v>
      </c>
      <c r="G378" s="49">
        <v>0</v>
      </c>
      <c r="H378" s="49">
        <v>123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</row>
    <row r="379" spans="1:17" s="50" customFormat="1" ht="15.75" hidden="1" outlineLevel="1">
      <c r="A379" s="47" t="s">
        <v>364</v>
      </c>
      <c r="B379" s="51" t="s">
        <v>377</v>
      </c>
      <c r="C379" s="49">
        <v>111</v>
      </c>
      <c r="D379" s="49">
        <v>0</v>
      </c>
      <c r="E379" s="49">
        <v>111</v>
      </c>
      <c r="F379" s="49">
        <v>111</v>
      </c>
      <c r="G379" s="49">
        <v>0</v>
      </c>
      <c r="H379" s="49">
        <v>111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</row>
    <row r="380" spans="1:17" s="50" customFormat="1" ht="31.5" hidden="1" outlineLevel="1">
      <c r="A380" s="47" t="s">
        <v>364</v>
      </c>
      <c r="B380" s="51" t="s">
        <v>378</v>
      </c>
      <c r="C380" s="49">
        <v>7.5</v>
      </c>
      <c r="D380" s="49">
        <v>0</v>
      </c>
      <c r="E380" s="49">
        <v>7.5</v>
      </c>
      <c r="F380" s="49">
        <v>7.5</v>
      </c>
      <c r="G380" s="49">
        <v>0</v>
      </c>
      <c r="H380" s="49">
        <v>7.5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</row>
    <row r="381" spans="1:17" s="50" customFormat="1" ht="31.5" hidden="1" outlineLevel="1">
      <c r="A381" s="47" t="s">
        <v>364</v>
      </c>
      <c r="B381" s="51" t="s">
        <v>379</v>
      </c>
      <c r="C381" s="49">
        <v>4.5</v>
      </c>
      <c r="D381" s="49">
        <v>0</v>
      </c>
      <c r="E381" s="49">
        <v>4.5</v>
      </c>
      <c r="F381" s="49">
        <v>4.5</v>
      </c>
      <c r="G381" s="49">
        <v>0</v>
      </c>
      <c r="H381" s="49">
        <v>4.5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</row>
    <row r="382" spans="1:17" s="50" customFormat="1" ht="15.75" collapsed="1">
      <c r="A382" s="47" t="s">
        <v>364</v>
      </c>
      <c r="B382" s="51" t="s">
        <v>144</v>
      </c>
      <c r="C382" s="49">
        <v>1926</v>
      </c>
      <c r="D382" s="49">
        <v>0</v>
      </c>
      <c r="E382" s="49">
        <v>1926</v>
      </c>
      <c r="F382" s="49">
        <v>1869</v>
      </c>
      <c r="G382" s="49">
        <v>0</v>
      </c>
      <c r="H382" s="49">
        <v>1869</v>
      </c>
      <c r="I382" s="49">
        <v>57</v>
      </c>
      <c r="J382" s="49">
        <v>0</v>
      </c>
      <c r="K382" s="49">
        <v>57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</row>
    <row r="383" spans="1:17" s="50" customFormat="1" ht="31.5" hidden="1" outlineLevel="1">
      <c r="A383" s="47" t="s">
        <v>364</v>
      </c>
      <c r="B383" s="51" t="s">
        <v>380</v>
      </c>
      <c r="C383" s="49">
        <v>1717.7</v>
      </c>
      <c r="D383" s="49">
        <v>0</v>
      </c>
      <c r="E383" s="49">
        <v>1717.7</v>
      </c>
      <c r="F383" s="49">
        <v>1717.7</v>
      </c>
      <c r="G383" s="49">
        <v>0</v>
      </c>
      <c r="H383" s="49">
        <v>1717.7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</row>
    <row r="384" spans="1:17" s="50" customFormat="1" ht="31.5" hidden="1" outlineLevel="1">
      <c r="A384" s="47" t="s">
        <v>364</v>
      </c>
      <c r="B384" s="51" t="s">
        <v>381</v>
      </c>
      <c r="C384" s="49">
        <v>40.5</v>
      </c>
      <c r="D384" s="49">
        <v>0</v>
      </c>
      <c r="E384" s="49">
        <v>40.5</v>
      </c>
      <c r="F384" s="49">
        <v>40.5</v>
      </c>
      <c r="G384" s="49">
        <v>0</v>
      </c>
      <c r="H384" s="49">
        <v>40.5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</row>
    <row r="385" spans="1:17" s="50" customFormat="1" ht="31.5" hidden="1" outlineLevel="1">
      <c r="A385" s="47" t="s">
        <v>364</v>
      </c>
      <c r="B385" s="51" t="s">
        <v>382</v>
      </c>
      <c r="C385" s="49">
        <v>48.6</v>
      </c>
      <c r="D385" s="49">
        <v>0</v>
      </c>
      <c r="E385" s="49">
        <v>48.6</v>
      </c>
      <c r="F385" s="49">
        <v>48.6</v>
      </c>
      <c r="G385" s="49">
        <v>0</v>
      </c>
      <c r="H385" s="49">
        <v>48.6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</row>
    <row r="386" spans="1:17" s="50" customFormat="1" ht="31.5" hidden="1" outlineLevel="1">
      <c r="A386" s="47" t="s">
        <v>364</v>
      </c>
      <c r="B386" s="51" t="s">
        <v>383</v>
      </c>
      <c r="C386" s="49">
        <v>108.7</v>
      </c>
      <c r="D386" s="49">
        <v>0</v>
      </c>
      <c r="E386" s="49">
        <v>108.7</v>
      </c>
      <c r="F386" s="49">
        <v>51.7</v>
      </c>
      <c r="G386" s="49">
        <v>0</v>
      </c>
      <c r="H386" s="49">
        <v>51.7</v>
      </c>
      <c r="I386" s="49">
        <v>57</v>
      </c>
      <c r="J386" s="49">
        <v>0</v>
      </c>
      <c r="K386" s="49">
        <v>57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</row>
    <row r="387" spans="1:17" s="50" customFormat="1" ht="31.5" hidden="1" outlineLevel="1">
      <c r="A387" s="47" t="s">
        <v>364</v>
      </c>
      <c r="B387" s="51" t="s">
        <v>384</v>
      </c>
      <c r="C387" s="49">
        <v>10.5</v>
      </c>
      <c r="D387" s="49">
        <v>0</v>
      </c>
      <c r="E387" s="49">
        <v>10.5</v>
      </c>
      <c r="F387" s="49">
        <v>10.5</v>
      </c>
      <c r="G387" s="49">
        <v>0</v>
      </c>
      <c r="H387" s="49">
        <v>10.5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</row>
    <row r="388" spans="1:17" s="50" customFormat="1" ht="31.5" collapsed="1">
      <c r="A388" s="47" t="s">
        <v>364</v>
      </c>
      <c r="B388" s="51" t="s">
        <v>385</v>
      </c>
      <c r="C388" s="49">
        <v>50</v>
      </c>
      <c r="D388" s="49">
        <v>0</v>
      </c>
      <c r="E388" s="49">
        <v>50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30</v>
      </c>
      <c r="M388" s="49">
        <v>0</v>
      </c>
      <c r="N388" s="49">
        <v>30</v>
      </c>
      <c r="O388" s="49">
        <v>20</v>
      </c>
      <c r="P388" s="49">
        <v>0</v>
      </c>
      <c r="Q388" s="49">
        <v>20</v>
      </c>
    </row>
    <row r="389" spans="1:17" s="50" customFormat="1" ht="15.75">
      <c r="A389" s="47" t="s">
        <v>364</v>
      </c>
      <c r="B389" s="51" t="s">
        <v>386</v>
      </c>
      <c r="C389" s="49">
        <v>373</v>
      </c>
      <c r="D389" s="49">
        <v>0</v>
      </c>
      <c r="E389" s="49">
        <v>373</v>
      </c>
      <c r="F389" s="49">
        <v>357</v>
      </c>
      <c r="G389" s="49">
        <v>0</v>
      </c>
      <c r="H389" s="49">
        <v>357</v>
      </c>
      <c r="I389" s="49">
        <v>16</v>
      </c>
      <c r="J389" s="49">
        <v>0</v>
      </c>
      <c r="K389" s="49">
        <v>16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</row>
    <row r="390" spans="1:17" s="50" customFormat="1" ht="31.5" hidden="1" outlineLevel="1">
      <c r="A390" s="47" t="s">
        <v>364</v>
      </c>
      <c r="B390" s="51" t="s">
        <v>387</v>
      </c>
      <c r="C390" s="49">
        <v>327</v>
      </c>
      <c r="D390" s="49">
        <v>0</v>
      </c>
      <c r="E390" s="49">
        <v>327</v>
      </c>
      <c r="F390" s="49">
        <v>327</v>
      </c>
      <c r="G390" s="49">
        <v>0</v>
      </c>
      <c r="H390" s="49">
        <v>327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</row>
    <row r="391" spans="1:17" s="50" customFormat="1" ht="31.5" hidden="1" outlineLevel="1">
      <c r="A391" s="47" t="s">
        <v>364</v>
      </c>
      <c r="B391" s="51" t="s">
        <v>388</v>
      </c>
      <c r="C391" s="49">
        <v>6.5</v>
      </c>
      <c r="D391" s="49">
        <v>0</v>
      </c>
      <c r="E391" s="49">
        <v>6.5</v>
      </c>
      <c r="F391" s="49">
        <v>6.5</v>
      </c>
      <c r="G391" s="49">
        <v>0</v>
      </c>
      <c r="H391" s="49">
        <v>6.5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</row>
    <row r="392" spans="1:17" s="50" customFormat="1" ht="31.5" hidden="1" outlineLevel="1">
      <c r="A392" s="47" t="s">
        <v>364</v>
      </c>
      <c r="B392" s="51" t="s">
        <v>389</v>
      </c>
      <c r="C392" s="49">
        <v>8.7</v>
      </c>
      <c r="D392" s="49">
        <v>0</v>
      </c>
      <c r="E392" s="49">
        <v>8.7</v>
      </c>
      <c r="F392" s="49">
        <v>8.7</v>
      </c>
      <c r="G392" s="49">
        <v>0</v>
      </c>
      <c r="H392" s="49">
        <v>8.7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</row>
    <row r="393" spans="1:17" s="50" customFormat="1" ht="31.5" hidden="1" outlineLevel="1">
      <c r="A393" s="47" t="s">
        <v>364</v>
      </c>
      <c r="B393" s="51" t="s">
        <v>390</v>
      </c>
      <c r="C393" s="49">
        <v>30.8</v>
      </c>
      <c r="D393" s="49">
        <v>0</v>
      </c>
      <c r="E393" s="49">
        <v>30.8</v>
      </c>
      <c r="F393" s="49">
        <v>14.8</v>
      </c>
      <c r="G393" s="49">
        <v>0</v>
      </c>
      <c r="H393" s="49">
        <v>14.8</v>
      </c>
      <c r="I393" s="49">
        <v>16</v>
      </c>
      <c r="J393" s="49">
        <v>0</v>
      </c>
      <c r="K393" s="49">
        <v>16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</row>
    <row r="394" spans="1:17" s="50" customFormat="1" ht="15.75" collapsed="1">
      <c r="A394" s="47" t="s">
        <v>364</v>
      </c>
      <c r="B394" s="51" t="s">
        <v>391</v>
      </c>
      <c r="C394" s="49">
        <v>885.2</v>
      </c>
      <c r="D394" s="49">
        <v>0</v>
      </c>
      <c r="E394" s="49">
        <v>885.2</v>
      </c>
      <c r="F394" s="49">
        <v>863.2</v>
      </c>
      <c r="G394" s="49">
        <v>0</v>
      </c>
      <c r="H394" s="49">
        <v>863.2</v>
      </c>
      <c r="I394" s="49">
        <v>22</v>
      </c>
      <c r="J394" s="49">
        <v>0</v>
      </c>
      <c r="K394" s="49">
        <v>22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</row>
    <row r="395" spans="1:17" s="50" customFormat="1" ht="31.5" hidden="1" outlineLevel="1">
      <c r="A395" s="47" t="s">
        <v>364</v>
      </c>
      <c r="B395" s="51" t="s">
        <v>392</v>
      </c>
      <c r="C395" s="49">
        <v>790.6</v>
      </c>
      <c r="D395" s="49">
        <v>0</v>
      </c>
      <c r="E395" s="49">
        <v>790.6</v>
      </c>
      <c r="F395" s="49">
        <v>790.6</v>
      </c>
      <c r="G395" s="49">
        <v>0</v>
      </c>
      <c r="H395" s="49">
        <v>790.6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</row>
    <row r="396" spans="1:17" s="50" customFormat="1" ht="31.5" hidden="1" outlineLevel="1">
      <c r="A396" s="47" t="s">
        <v>364</v>
      </c>
      <c r="B396" s="51" t="s">
        <v>393</v>
      </c>
      <c r="C396" s="49">
        <v>26.4</v>
      </c>
      <c r="D396" s="49">
        <v>0</v>
      </c>
      <c r="E396" s="49">
        <v>26.4</v>
      </c>
      <c r="F396" s="49">
        <v>26.4</v>
      </c>
      <c r="G396" s="49">
        <v>0</v>
      </c>
      <c r="H396" s="49">
        <v>26.4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</row>
    <row r="397" spans="1:17" s="50" customFormat="1" ht="31.5" hidden="1" outlineLevel="1">
      <c r="A397" s="47" t="s">
        <v>364</v>
      </c>
      <c r="B397" s="51" t="s">
        <v>394</v>
      </c>
      <c r="C397" s="49">
        <v>25.6</v>
      </c>
      <c r="D397" s="49">
        <v>0</v>
      </c>
      <c r="E397" s="49">
        <v>25.6</v>
      </c>
      <c r="F397" s="49">
        <v>25.6</v>
      </c>
      <c r="G397" s="49">
        <v>0</v>
      </c>
      <c r="H397" s="49">
        <v>25.6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</row>
    <row r="398" spans="1:17" s="50" customFormat="1" ht="31.5" hidden="1" outlineLevel="1">
      <c r="A398" s="47" t="s">
        <v>364</v>
      </c>
      <c r="B398" s="51" t="s">
        <v>395</v>
      </c>
      <c r="C398" s="49">
        <v>42.6</v>
      </c>
      <c r="D398" s="49">
        <v>0</v>
      </c>
      <c r="E398" s="49">
        <v>42.6</v>
      </c>
      <c r="F398" s="49">
        <v>20.6</v>
      </c>
      <c r="G398" s="49">
        <v>0</v>
      </c>
      <c r="H398" s="49">
        <v>20.6</v>
      </c>
      <c r="I398" s="49">
        <v>22</v>
      </c>
      <c r="J398" s="49">
        <v>0</v>
      </c>
      <c r="K398" s="49">
        <v>22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</row>
    <row r="399" spans="1:17" s="50" customFormat="1" ht="15.75" collapsed="1">
      <c r="A399" s="47" t="s">
        <v>364</v>
      </c>
      <c r="B399" s="51" t="s">
        <v>363</v>
      </c>
      <c r="C399" s="49">
        <v>20728.9</v>
      </c>
      <c r="D399" s="49">
        <v>0</v>
      </c>
      <c r="E399" s="49">
        <v>20728.9</v>
      </c>
      <c r="F399" s="49">
        <v>0</v>
      </c>
      <c r="G399" s="49">
        <v>0</v>
      </c>
      <c r="H399" s="49">
        <v>0</v>
      </c>
      <c r="I399" s="49">
        <v>4604.9</v>
      </c>
      <c r="J399" s="49">
        <v>0</v>
      </c>
      <c r="K399" s="49">
        <v>4604.9</v>
      </c>
      <c r="L399" s="49">
        <v>6586</v>
      </c>
      <c r="M399" s="49">
        <v>0</v>
      </c>
      <c r="N399" s="49">
        <v>6586</v>
      </c>
      <c r="O399" s="49">
        <v>9538</v>
      </c>
      <c r="P399" s="49">
        <v>0</v>
      </c>
      <c r="Q399" s="49">
        <v>9538</v>
      </c>
    </row>
    <row r="400" spans="1:17" s="50" customFormat="1" ht="31.5">
      <c r="A400" s="47" t="s">
        <v>364</v>
      </c>
      <c r="B400" s="51" t="s">
        <v>396</v>
      </c>
      <c r="C400" s="49">
        <v>19082.9</v>
      </c>
      <c r="D400" s="49">
        <v>0</v>
      </c>
      <c r="E400" s="49">
        <v>19082.9</v>
      </c>
      <c r="F400" s="49">
        <v>0</v>
      </c>
      <c r="G400" s="49">
        <v>0</v>
      </c>
      <c r="H400" s="49">
        <v>0</v>
      </c>
      <c r="I400" s="49">
        <v>4604.9</v>
      </c>
      <c r="J400" s="49">
        <v>0</v>
      </c>
      <c r="K400" s="49">
        <v>4604.9</v>
      </c>
      <c r="L400" s="49">
        <v>6586</v>
      </c>
      <c r="M400" s="49">
        <v>0</v>
      </c>
      <c r="N400" s="49">
        <v>6586</v>
      </c>
      <c r="O400" s="49">
        <v>7892</v>
      </c>
      <c r="P400" s="49">
        <v>0</v>
      </c>
      <c r="Q400" s="49">
        <v>7892</v>
      </c>
    </row>
    <row r="401" spans="1:17" s="50" customFormat="1" ht="31.5">
      <c r="A401" s="47" t="s">
        <v>364</v>
      </c>
      <c r="B401" s="51" t="s">
        <v>397</v>
      </c>
      <c r="C401" s="49">
        <v>1646</v>
      </c>
      <c r="D401" s="49">
        <v>0</v>
      </c>
      <c r="E401" s="49">
        <v>1646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1646</v>
      </c>
      <c r="P401" s="49">
        <v>0</v>
      </c>
      <c r="Q401" s="49">
        <v>1646</v>
      </c>
    </row>
    <row r="402" spans="1:17" s="50" customFormat="1" ht="15.75">
      <c r="A402" s="47" t="s">
        <v>364</v>
      </c>
      <c r="B402" s="51" t="s">
        <v>146</v>
      </c>
      <c r="C402" s="49">
        <v>212.5</v>
      </c>
      <c r="D402" s="49">
        <v>-0.04</v>
      </c>
      <c r="E402" s="49">
        <v>212.46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62</v>
      </c>
      <c r="M402" s="49">
        <v>0</v>
      </c>
      <c r="N402" s="49">
        <v>62</v>
      </c>
      <c r="O402" s="49">
        <v>150.5</v>
      </c>
      <c r="P402" s="49">
        <v>-0.04</v>
      </c>
      <c r="Q402" s="49">
        <v>150.46</v>
      </c>
    </row>
    <row r="403" spans="1:17" s="50" customFormat="1" ht="31.5" hidden="1" outlineLevel="1">
      <c r="A403" s="47" t="s">
        <v>364</v>
      </c>
      <c r="B403" s="51" t="s">
        <v>398</v>
      </c>
      <c r="C403" s="49">
        <v>116.3</v>
      </c>
      <c r="D403" s="49">
        <v>-0.04</v>
      </c>
      <c r="E403" s="49">
        <v>116.26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62</v>
      </c>
      <c r="M403" s="49">
        <v>0</v>
      </c>
      <c r="N403" s="49">
        <v>62</v>
      </c>
      <c r="O403" s="49">
        <v>54.3</v>
      </c>
      <c r="P403" s="49">
        <v>-0.04</v>
      </c>
      <c r="Q403" s="49">
        <v>54.26</v>
      </c>
    </row>
    <row r="404" spans="1:17" s="50" customFormat="1" ht="31.5" hidden="1" outlineLevel="1">
      <c r="A404" s="47" t="s">
        <v>364</v>
      </c>
      <c r="B404" s="51" t="s">
        <v>399</v>
      </c>
      <c r="C404" s="49">
        <v>96.2</v>
      </c>
      <c r="D404" s="49">
        <v>0</v>
      </c>
      <c r="E404" s="49">
        <v>96.2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96.2</v>
      </c>
      <c r="P404" s="49">
        <v>0</v>
      </c>
      <c r="Q404" s="49">
        <v>96.2</v>
      </c>
    </row>
    <row r="405" spans="1:17" s="50" customFormat="1" ht="31.5" collapsed="1">
      <c r="A405" s="47" t="s">
        <v>364</v>
      </c>
      <c r="B405" s="51" t="s">
        <v>400</v>
      </c>
      <c r="C405" s="49">
        <v>54.2</v>
      </c>
      <c r="D405" s="49">
        <v>0.04</v>
      </c>
      <c r="E405" s="49">
        <v>54.24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34</v>
      </c>
      <c r="M405" s="49">
        <v>0</v>
      </c>
      <c r="N405" s="49">
        <v>34</v>
      </c>
      <c r="O405" s="49">
        <v>20.2</v>
      </c>
      <c r="P405" s="49">
        <v>0.04</v>
      </c>
      <c r="Q405" s="49">
        <v>20.24</v>
      </c>
    </row>
    <row r="406" spans="1:17" s="50" customFormat="1" ht="15.75">
      <c r="A406" s="47" t="s">
        <v>401</v>
      </c>
      <c r="B406" s="51" t="s">
        <v>438</v>
      </c>
      <c r="C406" s="49">
        <f>C407</f>
        <v>9727.2</v>
      </c>
      <c r="D406" s="49">
        <f aca="true" t="shared" si="14" ref="D406:Q406">D407</f>
        <v>135</v>
      </c>
      <c r="E406" s="49">
        <f t="shared" si="14"/>
        <v>9862.2</v>
      </c>
      <c r="F406" s="49">
        <f t="shared" si="14"/>
        <v>2940.2</v>
      </c>
      <c r="G406" s="49">
        <f t="shared" si="14"/>
        <v>0</v>
      </c>
      <c r="H406" s="49">
        <f t="shared" si="14"/>
        <v>2940.2</v>
      </c>
      <c r="I406" s="49">
        <f t="shared" si="14"/>
        <v>2193</v>
      </c>
      <c r="J406" s="49">
        <f t="shared" si="14"/>
        <v>0</v>
      </c>
      <c r="K406" s="49">
        <f t="shared" si="14"/>
        <v>2193</v>
      </c>
      <c r="L406" s="49">
        <f t="shared" si="14"/>
        <v>2650</v>
      </c>
      <c r="M406" s="49">
        <f t="shared" si="14"/>
        <v>0</v>
      </c>
      <c r="N406" s="49">
        <f t="shared" si="14"/>
        <v>2650</v>
      </c>
      <c r="O406" s="49">
        <f t="shared" si="14"/>
        <v>1944</v>
      </c>
      <c r="P406" s="49">
        <f t="shared" si="14"/>
        <v>135</v>
      </c>
      <c r="Q406" s="49">
        <f t="shared" si="14"/>
        <v>2079</v>
      </c>
    </row>
    <row r="407" spans="1:17" ht="31.5">
      <c r="A407" s="21" t="s">
        <v>401</v>
      </c>
      <c r="B407" s="30" t="s">
        <v>199</v>
      </c>
      <c r="C407" s="24">
        <v>9727.2</v>
      </c>
      <c r="D407" s="24">
        <v>135</v>
      </c>
      <c r="E407" s="24">
        <v>9862.2</v>
      </c>
      <c r="F407" s="24">
        <v>2940.2</v>
      </c>
      <c r="G407" s="24">
        <v>0</v>
      </c>
      <c r="H407" s="24">
        <v>2940.2</v>
      </c>
      <c r="I407" s="24">
        <v>2193</v>
      </c>
      <c r="J407" s="24">
        <v>0</v>
      </c>
      <c r="K407" s="24">
        <v>2193</v>
      </c>
      <c r="L407" s="24">
        <v>2650</v>
      </c>
      <c r="M407" s="24">
        <v>0</v>
      </c>
      <c r="N407" s="24">
        <v>2650</v>
      </c>
      <c r="O407" s="24">
        <v>1944</v>
      </c>
      <c r="P407" s="24">
        <v>135</v>
      </c>
      <c r="Q407" s="24">
        <v>2079</v>
      </c>
    </row>
    <row r="408" spans="1:17" s="50" customFormat="1" ht="31.5">
      <c r="A408" s="47" t="s">
        <v>402</v>
      </c>
      <c r="B408" s="48" t="s">
        <v>439</v>
      </c>
      <c r="C408" s="49">
        <f>C409+C410+C417</f>
        <v>9967.9</v>
      </c>
      <c r="D408" s="49">
        <f aca="true" t="shared" si="15" ref="D408:Q408">D409+D410+D417</f>
        <v>0</v>
      </c>
      <c r="E408" s="49">
        <f t="shared" si="15"/>
        <v>9967.9</v>
      </c>
      <c r="F408" s="49">
        <f t="shared" si="15"/>
        <v>1144</v>
      </c>
      <c r="G408" s="49">
        <f t="shared" si="15"/>
        <v>0</v>
      </c>
      <c r="H408" s="49">
        <f t="shared" si="15"/>
        <v>1144</v>
      </c>
      <c r="I408" s="49">
        <f t="shared" si="15"/>
        <v>3004.8</v>
      </c>
      <c r="J408" s="49">
        <f t="shared" si="15"/>
        <v>0</v>
      </c>
      <c r="K408" s="49">
        <f t="shared" si="15"/>
        <v>3004.8</v>
      </c>
      <c r="L408" s="49">
        <f t="shared" si="15"/>
        <v>3921</v>
      </c>
      <c r="M408" s="49">
        <f t="shared" si="15"/>
        <v>0</v>
      </c>
      <c r="N408" s="49">
        <f t="shared" si="15"/>
        <v>3921</v>
      </c>
      <c r="O408" s="49">
        <f t="shared" si="15"/>
        <v>1898.1</v>
      </c>
      <c r="P408" s="49">
        <f t="shared" si="15"/>
        <v>0</v>
      </c>
      <c r="Q408" s="49">
        <f t="shared" si="15"/>
        <v>1898.1</v>
      </c>
    </row>
    <row r="409" spans="1:17" s="50" customFormat="1" ht="31.5">
      <c r="A409" s="47" t="s">
        <v>402</v>
      </c>
      <c r="B409" s="51" t="s">
        <v>403</v>
      </c>
      <c r="C409" s="49">
        <v>3793</v>
      </c>
      <c r="D409" s="49">
        <v>0</v>
      </c>
      <c r="E409" s="49">
        <v>3793</v>
      </c>
      <c r="F409" s="49">
        <v>0</v>
      </c>
      <c r="G409" s="49">
        <v>0</v>
      </c>
      <c r="H409" s="49">
        <v>0</v>
      </c>
      <c r="I409" s="49">
        <v>1000</v>
      </c>
      <c r="J409" s="49">
        <v>0</v>
      </c>
      <c r="K409" s="49">
        <v>1000</v>
      </c>
      <c r="L409" s="49">
        <v>1282</v>
      </c>
      <c r="M409" s="49">
        <v>0</v>
      </c>
      <c r="N409" s="49">
        <v>1282</v>
      </c>
      <c r="O409" s="49">
        <v>1511</v>
      </c>
      <c r="P409" s="49">
        <v>0</v>
      </c>
      <c r="Q409" s="49">
        <v>1511</v>
      </c>
    </row>
    <row r="410" spans="1:17" s="50" customFormat="1" ht="31.5">
      <c r="A410" s="47" t="s">
        <v>402</v>
      </c>
      <c r="B410" s="51" t="s">
        <v>22</v>
      </c>
      <c r="C410" s="49">
        <v>1161</v>
      </c>
      <c r="D410" s="49">
        <v>0</v>
      </c>
      <c r="E410" s="49">
        <v>1161</v>
      </c>
      <c r="F410" s="49">
        <v>1144</v>
      </c>
      <c r="G410" s="49">
        <v>0</v>
      </c>
      <c r="H410" s="49">
        <v>1144</v>
      </c>
      <c r="I410" s="49">
        <v>364</v>
      </c>
      <c r="J410" s="49">
        <v>0</v>
      </c>
      <c r="K410" s="49">
        <v>364</v>
      </c>
      <c r="L410" s="49">
        <v>-347</v>
      </c>
      <c r="M410" s="49">
        <v>0</v>
      </c>
      <c r="N410" s="49">
        <v>-347</v>
      </c>
      <c r="O410" s="49">
        <v>0</v>
      </c>
      <c r="P410" s="49">
        <v>0</v>
      </c>
      <c r="Q410" s="49">
        <v>0</v>
      </c>
    </row>
    <row r="411" spans="1:17" ht="31.5">
      <c r="A411" s="21" t="s">
        <v>402</v>
      </c>
      <c r="B411" s="30" t="s">
        <v>404</v>
      </c>
      <c r="C411" s="24">
        <v>127</v>
      </c>
      <c r="D411" s="24">
        <v>0</v>
      </c>
      <c r="E411" s="24">
        <v>127</v>
      </c>
      <c r="F411" s="24">
        <v>127</v>
      </c>
      <c r="G411" s="24">
        <v>0</v>
      </c>
      <c r="H411" s="24">
        <v>127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0</v>
      </c>
    </row>
    <row r="412" spans="1:17" ht="31.5">
      <c r="A412" s="21" t="s">
        <v>402</v>
      </c>
      <c r="B412" s="30" t="s">
        <v>405</v>
      </c>
      <c r="C412" s="24">
        <v>197</v>
      </c>
      <c r="D412" s="24">
        <v>0</v>
      </c>
      <c r="E412" s="24">
        <v>197</v>
      </c>
      <c r="F412" s="24">
        <v>197</v>
      </c>
      <c r="G412" s="24">
        <v>0</v>
      </c>
      <c r="H412" s="24">
        <v>197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0</v>
      </c>
    </row>
    <row r="413" spans="1:17" ht="15.75">
      <c r="A413" s="21" t="s">
        <v>402</v>
      </c>
      <c r="B413" s="30" t="s">
        <v>406</v>
      </c>
      <c r="C413" s="24">
        <v>13</v>
      </c>
      <c r="D413" s="24">
        <v>0</v>
      </c>
      <c r="E413" s="24">
        <v>13</v>
      </c>
      <c r="F413" s="24">
        <v>13</v>
      </c>
      <c r="G413" s="24">
        <v>0</v>
      </c>
      <c r="H413" s="24">
        <v>13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0</v>
      </c>
      <c r="P413" s="24">
        <v>0</v>
      </c>
      <c r="Q413" s="24">
        <v>0</v>
      </c>
    </row>
    <row r="414" spans="1:17" ht="15.75">
      <c r="A414" s="21" t="s">
        <v>402</v>
      </c>
      <c r="B414" s="30" t="s">
        <v>407</v>
      </c>
      <c r="C414" s="24">
        <v>573</v>
      </c>
      <c r="D414" s="24">
        <v>0</v>
      </c>
      <c r="E414" s="24">
        <v>573</v>
      </c>
      <c r="F414" s="24">
        <v>573</v>
      </c>
      <c r="G414" s="24">
        <v>0</v>
      </c>
      <c r="H414" s="24">
        <v>573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4">
        <v>0</v>
      </c>
    </row>
    <row r="415" spans="1:17" ht="31.5">
      <c r="A415" s="21" t="s">
        <v>402</v>
      </c>
      <c r="B415" s="30" t="s">
        <v>408</v>
      </c>
      <c r="C415" s="24">
        <v>123</v>
      </c>
      <c r="D415" s="24">
        <v>0</v>
      </c>
      <c r="E415" s="24">
        <v>123</v>
      </c>
      <c r="F415" s="24">
        <v>106</v>
      </c>
      <c r="G415" s="24">
        <v>0</v>
      </c>
      <c r="H415" s="24">
        <v>106</v>
      </c>
      <c r="I415" s="24">
        <v>364</v>
      </c>
      <c r="J415" s="24">
        <v>0</v>
      </c>
      <c r="K415" s="24">
        <v>364</v>
      </c>
      <c r="L415" s="24">
        <v>-347</v>
      </c>
      <c r="M415" s="24">
        <v>0</v>
      </c>
      <c r="N415" s="24">
        <v>-347</v>
      </c>
      <c r="O415" s="24">
        <v>0</v>
      </c>
      <c r="P415" s="24">
        <v>0</v>
      </c>
      <c r="Q415" s="24">
        <v>0</v>
      </c>
    </row>
    <row r="416" spans="1:17" ht="15.75">
      <c r="A416" s="21" t="s">
        <v>402</v>
      </c>
      <c r="B416" s="30" t="s">
        <v>409</v>
      </c>
      <c r="C416" s="24">
        <v>128</v>
      </c>
      <c r="D416" s="24">
        <v>0</v>
      </c>
      <c r="E416" s="24">
        <v>128</v>
      </c>
      <c r="F416" s="24">
        <v>128</v>
      </c>
      <c r="G416" s="24">
        <v>0</v>
      </c>
      <c r="H416" s="24">
        <v>128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</row>
    <row r="417" spans="1:17" s="50" customFormat="1" ht="31.5">
      <c r="A417" s="47" t="s">
        <v>402</v>
      </c>
      <c r="B417" s="51" t="s">
        <v>23</v>
      </c>
      <c r="C417" s="49">
        <v>5013.9</v>
      </c>
      <c r="D417" s="49">
        <v>0</v>
      </c>
      <c r="E417" s="49">
        <v>5013.9</v>
      </c>
      <c r="F417" s="49">
        <v>0</v>
      </c>
      <c r="G417" s="49">
        <v>0</v>
      </c>
      <c r="H417" s="49">
        <v>0</v>
      </c>
      <c r="I417" s="49">
        <v>1640.8</v>
      </c>
      <c r="J417" s="49">
        <v>0</v>
      </c>
      <c r="K417" s="49">
        <v>1640.8</v>
      </c>
      <c r="L417" s="49">
        <v>2986</v>
      </c>
      <c r="M417" s="49">
        <v>0</v>
      </c>
      <c r="N417" s="49">
        <v>2986</v>
      </c>
      <c r="O417" s="49">
        <v>387.1</v>
      </c>
      <c r="P417" s="49">
        <v>0</v>
      </c>
      <c r="Q417" s="49">
        <v>387.1</v>
      </c>
    </row>
    <row r="418" spans="1:17" ht="47.25">
      <c r="A418" s="21" t="s">
        <v>402</v>
      </c>
      <c r="B418" s="30" t="s">
        <v>410</v>
      </c>
      <c r="C418" s="24">
        <v>1233</v>
      </c>
      <c r="D418" s="24">
        <v>0</v>
      </c>
      <c r="E418" s="24">
        <v>1233</v>
      </c>
      <c r="F418" s="24">
        <v>0</v>
      </c>
      <c r="G418" s="24">
        <v>0</v>
      </c>
      <c r="H418" s="24">
        <v>0</v>
      </c>
      <c r="I418" s="24">
        <v>620</v>
      </c>
      <c r="J418" s="24">
        <v>0</v>
      </c>
      <c r="K418" s="24">
        <v>620</v>
      </c>
      <c r="L418" s="24">
        <v>322</v>
      </c>
      <c r="M418" s="24">
        <v>0</v>
      </c>
      <c r="N418" s="24">
        <v>322</v>
      </c>
      <c r="O418" s="24">
        <v>291</v>
      </c>
      <c r="P418" s="24">
        <v>0</v>
      </c>
      <c r="Q418" s="24">
        <v>291</v>
      </c>
    </row>
    <row r="419" spans="1:17" ht="47.25">
      <c r="A419" s="21" t="s">
        <v>402</v>
      </c>
      <c r="B419" s="30" t="s">
        <v>411</v>
      </c>
      <c r="C419" s="24">
        <v>2185.9</v>
      </c>
      <c r="D419" s="24">
        <v>0</v>
      </c>
      <c r="E419" s="24">
        <v>2185.9</v>
      </c>
      <c r="F419" s="24">
        <v>0</v>
      </c>
      <c r="G419" s="24">
        <v>0</v>
      </c>
      <c r="H419" s="24">
        <v>0</v>
      </c>
      <c r="I419" s="24">
        <v>1020.8</v>
      </c>
      <c r="J419" s="24">
        <v>0</v>
      </c>
      <c r="K419" s="24">
        <v>1020.8</v>
      </c>
      <c r="L419" s="24">
        <v>0</v>
      </c>
      <c r="M419" s="24">
        <v>0</v>
      </c>
      <c r="N419" s="24">
        <v>0</v>
      </c>
      <c r="O419" s="24">
        <v>1165.1</v>
      </c>
      <c r="P419" s="24">
        <v>0</v>
      </c>
      <c r="Q419" s="24">
        <v>1165.1</v>
      </c>
    </row>
    <row r="420" spans="1:17" ht="47.25">
      <c r="A420" s="21" t="s">
        <v>402</v>
      </c>
      <c r="B420" s="30" t="s">
        <v>412</v>
      </c>
      <c r="C420" s="24">
        <v>1595</v>
      </c>
      <c r="D420" s="24">
        <v>0</v>
      </c>
      <c r="E420" s="24">
        <v>1595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2664</v>
      </c>
      <c r="M420" s="24">
        <v>0</v>
      </c>
      <c r="N420" s="24">
        <v>2664</v>
      </c>
      <c r="O420" s="24">
        <v>-1069</v>
      </c>
      <c r="P420" s="24">
        <v>0</v>
      </c>
      <c r="Q420" s="24">
        <v>-1069</v>
      </c>
    </row>
    <row r="421" spans="1:18" ht="18" customHeight="1">
      <c r="A421" s="42"/>
      <c r="B421" s="43" t="s">
        <v>413</v>
      </c>
      <c r="C421" s="44">
        <v>2198921.56</v>
      </c>
      <c r="D421" s="44">
        <f>11981.2+830.1+370</f>
        <v>13181.300000000001</v>
      </c>
      <c r="E421" s="44">
        <f>2215568.46-4607.2-58.5+830.1+370</f>
        <v>2212102.86</v>
      </c>
      <c r="F421" s="44">
        <v>539829.6</v>
      </c>
      <c r="G421" s="44">
        <v>0</v>
      </c>
      <c r="H421" s="44">
        <v>539829.6</v>
      </c>
      <c r="I421" s="44">
        <v>605982.13</v>
      </c>
      <c r="J421" s="44">
        <v>0</v>
      </c>
      <c r="K421" s="44">
        <v>605982.13</v>
      </c>
      <c r="L421" s="44">
        <v>554417.49</v>
      </c>
      <c r="M421" s="44">
        <v>0</v>
      </c>
      <c r="N421" s="44">
        <v>554417.49</v>
      </c>
      <c r="O421" s="44">
        <v>498692.34</v>
      </c>
      <c r="P421" s="44">
        <f>16646.9-4607.2-58.5+830.1+370</f>
        <v>13181.300000000001</v>
      </c>
      <c r="Q421" s="44">
        <f>O421+P421</f>
        <v>511873.64</v>
      </c>
      <c r="R421" s="46">
        <f>Q421+L421+I421+F421</f>
        <v>2212102.86</v>
      </c>
    </row>
    <row r="422" spans="1:18" s="45" customFormat="1" ht="15.75">
      <c r="A422" s="32"/>
      <c r="B422" s="33" t="s">
        <v>443</v>
      </c>
      <c r="C422" s="34">
        <f aca="true" t="shared" si="16" ref="C422:I422">C423-C421</f>
        <v>-11995.709999999963</v>
      </c>
      <c r="D422" s="34">
        <f t="shared" si="16"/>
        <v>-10408.800000000001</v>
      </c>
      <c r="E422" s="34">
        <f t="shared" si="16"/>
        <v>-22404.509999999776</v>
      </c>
      <c r="F422" s="34">
        <f t="shared" si="16"/>
        <v>-8583</v>
      </c>
      <c r="G422" s="34">
        <f t="shared" si="16"/>
        <v>0</v>
      </c>
      <c r="H422" s="34">
        <f t="shared" si="16"/>
        <v>-8583</v>
      </c>
      <c r="I422" s="34">
        <f t="shared" si="16"/>
        <v>-11490</v>
      </c>
      <c r="L422" s="34">
        <f>L423-L421</f>
        <v>-12857.300000000047</v>
      </c>
      <c r="O422" s="34">
        <f>O423-O421</f>
        <v>20934.589999999967</v>
      </c>
      <c r="P422" s="34">
        <f>P423-P421</f>
        <v>-10408.800000000001</v>
      </c>
      <c r="Q422" s="34">
        <f>O422+P422</f>
        <v>10525.789999999966</v>
      </c>
      <c r="R422" s="46">
        <f>Q422+L422+I422+F422</f>
        <v>-22404.510000000082</v>
      </c>
    </row>
    <row r="423" spans="1:18" s="45" customFormat="1" ht="15.75" hidden="1" outlineLevel="1">
      <c r="A423" s="35"/>
      <c r="B423" s="36" t="s">
        <v>444</v>
      </c>
      <c r="C423" s="37">
        <v>2186925.85</v>
      </c>
      <c r="D423" s="37">
        <v>2772.5</v>
      </c>
      <c r="E423" s="37">
        <f>C423+D423</f>
        <v>2189698.35</v>
      </c>
      <c r="F423" s="37">
        <v>531246.6</v>
      </c>
      <c r="G423" s="37"/>
      <c r="H423" s="37">
        <v>531246.6</v>
      </c>
      <c r="I423" s="37">
        <v>594492.13</v>
      </c>
      <c r="L423" s="37">
        <v>541560.19</v>
      </c>
      <c r="O423" s="37">
        <v>519626.93</v>
      </c>
      <c r="P423" s="37">
        <v>2772.5</v>
      </c>
      <c r="Q423" s="37">
        <f>O423+P423</f>
        <v>522399.43</v>
      </c>
      <c r="R423" s="46">
        <f>Q423+L423+I423+F423</f>
        <v>2189698.35</v>
      </c>
    </row>
    <row r="424" spans="1:18" s="45" customFormat="1" ht="15.75" hidden="1" outlineLevel="1">
      <c r="A424" s="35"/>
      <c r="B424" s="36" t="s">
        <v>445</v>
      </c>
      <c r="C424" s="37">
        <v>540066.84</v>
      </c>
      <c r="D424" s="37">
        <v>2313</v>
      </c>
      <c r="E424" s="37">
        <f>C424+D424</f>
        <v>542379.84</v>
      </c>
      <c r="F424" s="37">
        <v>90421.2</v>
      </c>
      <c r="G424" s="37"/>
      <c r="H424" s="37">
        <v>90421.2</v>
      </c>
      <c r="I424" s="37">
        <v>130987.22</v>
      </c>
      <c r="L424" s="37">
        <v>145083.59</v>
      </c>
      <c r="O424" s="37">
        <v>173574.83</v>
      </c>
      <c r="P424" s="37">
        <v>2313</v>
      </c>
      <c r="Q424" s="37">
        <f>O424+P424</f>
        <v>175887.83</v>
      </c>
      <c r="R424" s="46">
        <f>Q424+L424+I424+F424</f>
        <v>542379.84</v>
      </c>
    </row>
    <row r="425" spans="1:17" s="45" customFormat="1" ht="12.75" customHeight="1" hidden="1" outlineLevel="1">
      <c r="A425" s="32"/>
      <c r="B425" s="38" t="s">
        <v>446</v>
      </c>
      <c r="C425" s="39">
        <f>C422/C424*(-100)</f>
        <v>2.2211528484140897</v>
      </c>
      <c r="D425" s="39"/>
      <c r="E425" s="39">
        <f>E422/E424*100</f>
        <v>-4.130778533361376</v>
      </c>
      <c r="F425" s="39">
        <f>F422/F424*(-100)</f>
        <v>9.492242969569084</v>
      </c>
      <c r="G425" s="39" t="e">
        <f>G422/G424*(-100)</f>
        <v>#DIV/0!</v>
      </c>
      <c r="H425" s="39">
        <f>H422/H424*(-100)</f>
        <v>9.492242969569084</v>
      </c>
      <c r="I425" s="39">
        <f>I422/I424*(-100)</f>
        <v>8.771848123809331</v>
      </c>
      <c r="L425" s="39">
        <f>L422/L424*(-100)</f>
        <v>8.861994661146754</v>
      </c>
      <c r="O425" s="39"/>
      <c r="P425" s="39"/>
      <c r="Q425" s="39"/>
    </row>
    <row r="426" spans="1:17" s="45" customFormat="1" ht="25.5" collapsed="1">
      <c r="A426" s="32" t="s">
        <v>0</v>
      </c>
      <c r="B426" s="40" t="s">
        <v>447</v>
      </c>
      <c r="C426" s="34">
        <f aca="true" t="shared" si="17" ref="C426:I426">C427+C430</f>
        <v>11995.710000000006</v>
      </c>
      <c r="D426" s="34">
        <f t="shared" si="17"/>
        <v>10408.8</v>
      </c>
      <c r="E426" s="34">
        <f t="shared" si="17"/>
        <v>22404.51000000001</v>
      </c>
      <c r="F426" s="34">
        <f t="shared" si="17"/>
        <v>8583</v>
      </c>
      <c r="G426" s="34">
        <f t="shared" si="17"/>
        <v>0</v>
      </c>
      <c r="H426" s="34">
        <f t="shared" si="17"/>
        <v>8583</v>
      </c>
      <c r="I426" s="34">
        <f t="shared" si="17"/>
        <v>11490</v>
      </c>
      <c r="L426" s="34">
        <f>L427+L430</f>
        <v>12857.3</v>
      </c>
      <c r="O426" s="34">
        <f>O427+O430</f>
        <v>-20934.59</v>
      </c>
      <c r="P426" s="34">
        <v>10408.8</v>
      </c>
      <c r="Q426" s="34">
        <f>Q427+Q430</f>
        <v>-10525.79</v>
      </c>
    </row>
    <row r="427" spans="1:17" s="45" customFormat="1" ht="15.75">
      <c r="A427" s="32"/>
      <c r="B427" s="40" t="s">
        <v>448</v>
      </c>
      <c r="C427" s="34"/>
      <c r="D427" s="34"/>
      <c r="E427" s="34"/>
      <c r="F427" s="34"/>
      <c r="G427" s="34"/>
      <c r="H427" s="34"/>
      <c r="I427" s="34"/>
      <c r="L427" s="34"/>
      <c r="O427" s="34"/>
      <c r="P427" s="34"/>
      <c r="Q427" s="34"/>
    </row>
    <row r="428" spans="1:17" s="45" customFormat="1" ht="15.75">
      <c r="A428" s="32"/>
      <c r="B428" s="40" t="s">
        <v>449</v>
      </c>
      <c r="C428" s="34">
        <v>29684</v>
      </c>
      <c r="D428" s="34"/>
      <c r="E428" s="34">
        <v>29684</v>
      </c>
      <c r="F428" s="34">
        <v>29684</v>
      </c>
      <c r="G428" s="34"/>
      <c r="H428" s="34">
        <v>29684</v>
      </c>
      <c r="I428" s="34">
        <v>29684</v>
      </c>
      <c r="L428" s="34">
        <v>29684</v>
      </c>
      <c r="O428" s="34">
        <v>29684</v>
      </c>
      <c r="P428" s="34"/>
      <c r="Q428" s="34">
        <v>29684</v>
      </c>
    </row>
    <row r="429" spans="1:17" s="45" customFormat="1" ht="15.75">
      <c r="A429" s="32"/>
      <c r="B429" s="40" t="s">
        <v>450</v>
      </c>
      <c r="C429" s="34">
        <v>29684</v>
      </c>
      <c r="D429" s="34"/>
      <c r="E429" s="34">
        <v>29684</v>
      </c>
      <c r="F429" s="34">
        <v>29684</v>
      </c>
      <c r="G429" s="34"/>
      <c r="H429" s="34">
        <v>29684</v>
      </c>
      <c r="I429" s="34">
        <v>29684</v>
      </c>
      <c r="L429" s="34">
        <v>29684</v>
      </c>
      <c r="O429" s="34">
        <v>29684</v>
      </c>
      <c r="P429" s="34"/>
      <c r="Q429" s="34">
        <v>29684</v>
      </c>
    </row>
    <row r="430" spans="1:18" s="45" customFormat="1" ht="15.75">
      <c r="A430" s="41"/>
      <c r="B430" s="40" t="s">
        <v>451</v>
      </c>
      <c r="C430" s="34">
        <f aca="true" t="shared" si="18" ref="C430:I430">C431-C432</f>
        <v>11995.710000000006</v>
      </c>
      <c r="D430" s="34">
        <v>10408.8</v>
      </c>
      <c r="E430" s="34">
        <f>E431-E432</f>
        <v>22404.51000000001</v>
      </c>
      <c r="F430" s="34">
        <f t="shared" si="18"/>
        <v>8583</v>
      </c>
      <c r="G430" s="34">
        <f t="shared" si="18"/>
        <v>0</v>
      </c>
      <c r="H430" s="34">
        <f t="shared" si="18"/>
        <v>8583</v>
      </c>
      <c r="I430" s="34">
        <f t="shared" si="18"/>
        <v>11490</v>
      </c>
      <c r="L430" s="34">
        <f>L431-L432</f>
        <v>12857.3</v>
      </c>
      <c r="O430" s="34">
        <f>O431-O432</f>
        <v>-20934.59</v>
      </c>
      <c r="P430" s="34">
        <v>10408.8</v>
      </c>
      <c r="Q430" s="34">
        <f>O430+P430</f>
        <v>-10525.79</v>
      </c>
      <c r="R430" s="46">
        <f>Q430+L430+I430+F430</f>
        <v>22404.51</v>
      </c>
    </row>
    <row r="431" spans="1:18" ht="15.75">
      <c r="A431" s="41"/>
      <c r="B431" s="40" t="s">
        <v>452</v>
      </c>
      <c r="C431" s="34">
        <v>81000</v>
      </c>
      <c r="D431" s="34">
        <v>10408.8</v>
      </c>
      <c r="E431" s="34">
        <f>C431+D431</f>
        <v>91408.8</v>
      </c>
      <c r="F431" s="34">
        <v>20000</v>
      </c>
      <c r="G431" s="34"/>
      <c r="H431" s="34">
        <v>20000</v>
      </c>
      <c r="I431" s="34">
        <v>30000</v>
      </c>
      <c r="L431" s="34">
        <v>31000</v>
      </c>
      <c r="O431" s="34"/>
      <c r="P431" s="34">
        <v>10408.8</v>
      </c>
      <c r="Q431" s="34">
        <f>O431+P431</f>
        <v>10408.8</v>
      </c>
      <c r="R431" s="46">
        <f>Q431+L431+I431+F431</f>
        <v>91408.8</v>
      </c>
    </row>
    <row r="432" spans="1:18" ht="15.75">
      <c r="A432" s="41"/>
      <c r="B432" s="40" t="s">
        <v>453</v>
      </c>
      <c r="C432" s="34">
        <v>69004.29</v>
      </c>
      <c r="D432" s="34"/>
      <c r="E432" s="34">
        <v>69004.29</v>
      </c>
      <c r="F432" s="34">
        <v>11417</v>
      </c>
      <c r="G432" s="34"/>
      <c r="H432" s="34">
        <v>11417</v>
      </c>
      <c r="I432" s="34">
        <v>18510</v>
      </c>
      <c r="L432" s="34">
        <v>18142.7</v>
      </c>
      <c r="O432" s="34">
        <v>20934.59</v>
      </c>
      <c r="P432" s="34"/>
      <c r="Q432" s="34">
        <f>O432+P432</f>
        <v>20934.59</v>
      </c>
      <c r="R432" s="46">
        <f>Q432+L432+I432+F432</f>
        <v>69004.29000000001</v>
      </c>
    </row>
  </sheetData>
  <mergeCells count="1">
    <mergeCell ref="C5:I5"/>
  </mergeCells>
  <printOptions/>
  <pageMargins left="0.35433070866141736" right="0.35433070866141736" top="0.1968503937007874" bottom="0.1968503937007874" header="0.5118110236220472" footer="0.5118110236220472"/>
  <pageSetup fitToHeight="57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2007-01-12T08:16:41Z</cp:lastPrinted>
  <dcterms:created xsi:type="dcterms:W3CDTF">2005-12-28T19:43:42Z</dcterms:created>
  <dcterms:modified xsi:type="dcterms:W3CDTF">2007-01-22T04:00:57Z</dcterms:modified>
  <cp:category/>
  <cp:version/>
  <cp:contentType/>
  <cp:contentStatus/>
</cp:coreProperties>
</file>