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05" windowWidth="14655" windowHeight="9795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Северск'!$A$1:$J$46</definedName>
    <definedName name="Z_03E9FE6B_F332_11D7_AC07_00D0B7BFB203_.wvu.PrintTitles" localSheetId="0" hidden="1">'16.Кап.ремонт_ЗАТО Северск'!$7:$7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Северск'!$A$1:$J$46</definedName>
    <definedName name="Z_1408D4E0_F4B5_11D7_870F_009027A6C48C_.wvu.PrintTitles" localSheetId="0" hidden="1">'16.Кап.ремонт_ЗАТО Северск'!$7:$7</definedName>
    <definedName name="Z_1BE592D6_7812_4E19_9AC7_C8102C6FECCF_.wvu.Cols" localSheetId="0" hidden="1">'16.Кап.ремонт_ЗАТО Северск'!#REF!,'16.Кап.ремонт_ЗАТО Северск'!$J:$J,'16.Кап.ремонт_ЗАТО Северск'!$K:$K,'16.Кап.ремонт_ЗАТО Северск'!$L:$N,'16.Кап.ремонт_ЗАТО Северск'!#REF!</definedName>
    <definedName name="Z_1BE592D6_7812_4E19_9AC7_C8102C6FECCF_.wvu.PrintArea" localSheetId="0" hidden="1">'16.Кап.ремонт_ЗАТО Северск'!$A$1:$Q$46</definedName>
    <definedName name="Z_1BE592D6_7812_4E19_9AC7_C8102C6FECCF_.wvu.PrintTitles" localSheetId="0" hidden="1">'16.Кап.ремонт_ЗАТО Северск'!$7:$7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Северск'!$A$1:$J$46</definedName>
    <definedName name="Z_3AE60815_C3B9_4576_B22C_FD300646EDB0_.wvu.PrintTitles" localSheetId="0" hidden="1">'16.Кап.ремонт_ЗАТО Северск'!$7:$7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Северск'!$A$1:$J$46</definedName>
    <definedName name="Z_4278F54F_EC7E_4645_84D7_77A328CF1819_.wvu.PrintTitles" localSheetId="0" hidden="1">'16.Кап.ремонт_ЗАТО Северск'!$7:$7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Северск'!$A$1:$J$46</definedName>
    <definedName name="Z_65F87CC0_F8E2_11D7_A9EF_009027A6C22F_.wvu.PrintTitles" localSheetId="0" hidden="1">'16.Кап.ремонт_ЗАТО Северск'!$7:$7</definedName>
    <definedName name="Z_6F7F2B2F_4324_4976_8A65_77BA0A61269D_.wvu.Cols" localSheetId="0" hidden="1">'16.Кап.ремонт_ЗАТО Северск'!#REF!,'16.Кап.ремонт_ЗАТО Северск'!$J:$J,'16.Кап.ремонт_ЗАТО Северск'!$K:$K,'16.Кап.ремонт_ЗАТО Северск'!$L:$N,'16.Кап.ремонт_ЗАТО Северск'!#REF!</definedName>
    <definedName name="Z_6F7F2B2F_4324_4976_8A65_77BA0A61269D_.wvu.PrintArea" localSheetId="0" hidden="1">'16.Кап.ремонт_ЗАТО Северск'!$A$1:$Q$46</definedName>
    <definedName name="Z_6F7F2B2F_4324_4976_8A65_77BA0A61269D_.wvu.PrintTitles" localSheetId="0" hidden="1">'16.Кап.ремонт_ЗАТО Северск'!$7:$7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Северск'!$J:$J,'16.Кап.ремонт_ЗАТО Северск'!$K:$K,'16.Кап.ремонт_ЗАТО Северск'!$L:$M,'16.Кап.ремонт_ЗАТО Северск'!#REF!</definedName>
    <definedName name="Z_A13C28EB_AC64_4D61_983B_364D23C66144_.wvu.PrintArea" localSheetId="0" hidden="1">'16.Кап.ремонт_ЗАТО Северск'!$A$1:$N$46</definedName>
    <definedName name="Z_A13C28EB_AC64_4D61_983B_364D23C66144_.wvu.PrintTitles" localSheetId="0" hidden="1">'16.Кап.ремонт_ЗАТО Северск'!$7:$7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Северск'!$A$1:$J$46</definedName>
    <definedName name="Z_AD4FE466_0F42_4980_803F_8C55183A8122_.wvu.PrintTitles" localSheetId="0" hidden="1">'16.Кап.ремонт_ЗАТО Северск'!$7:$7</definedName>
    <definedName name="Z_B9EC7D41_008A_11D8_9D04_009027A6C496_.wvu.PrintArea" localSheetId="0" hidden="1">'16.Кап.ремонт_ЗАТО Северск'!$A$1:$J$46</definedName>
    <definedName name="Z_B9EC7D41_008A_11D8_9D04_009027A6C496_.wvu.PrintTitles" localSheetId="0" hidden="1">'16.Кап.ремонт_ЗАТО Северск'!$7:$7</definedName>
    <definedName name="Z_C77813EF_DB5F_4A3D_AC46_41F35E51795F_.wvu.Cols" localSheetId="0" hidden="1">'16.Кап.ремонт_ЗАТО Северск'!#REF!,'16.Кап.ремонт_ЗАТО Северск'!$J:$J,'16.Кап.ремонт_ЗАТО Северск'!$K:$K,'16.Кап.ремонт_ЗАТО Северск'!$L:$M,'16.Кап.ремонт_ЗАТО Северск'!#REF!</definedName>
    <definedName name="Z_C77813EF_DB5F_4A3D_AC46_41F35E51795F_.wvu.PrintArea" localSheetId="0" hidden="1">'16.Кап.ремонт_ЗАТО Северск'!$A$1:$N$46</definedName>
    <definedName name="Z_C77813EF_DB5F_4A3D_AC46_41F35E51795F_.wvu.PrintTitles" localSheetId="0" hidden="1">'16.Кап.ремонт_ЗАТО Северск'!$7:$7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Северск'!$A$1:$J$46</definedName>
    <definedName name="Z_CA051906_837A_4904_91DB_9E6912B5AB6E_.wvu.PrintTitles" localSheetId="0" hidden="1">'16.Кап.ремонт_ЗАТО Северск'!$7:$7</definedName>
    <definedName name="Z_D55972E9_67B4_4688_A9DB_4AE445FAF453_.wvu.Cols" localSheetId="0" hidden="1">'16.Кап.ремонт_ЗАТО Северск'!#REF!,'16.Кап.ремонт_ЗАТО Северск'!$J:$J,'16.Кап.ремонт_ЗАТО Северск'!$K:$K,'16.Кап.ремонт_ЗАТО Северск'!$L:$N,'16.Кап.ремонт_ЗАТО Северск'!#REF!</definedName>
    <definedName name="Z_D55972E9_67B4_4688_A9DB_4AE445FAF453_.wvu.PrintArea" localSheetId="0" hidden="1">'16.Кап.ремонт_ЗАТО Северск'!$A$1:$O$46</definedName>
    <definedName name="Z_D55972E9_67B4_4688_A9DB_4AE445FAF453_.wvu.PrintTitles" localSheetId="0" hidden="1">'16.Кап.ремонт_ЗАТО Северск'!$7:$7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Северск'!$A$1:$J$46</definedName>
    <definedName name="Z_FADAD500_4DBE_11D8_A5E1_009027A6C50C_.wvu.PrintTitles" localSheetId="0" hidden="1">'16.Кап.ремонт_ЗАТО Северск'!$7:$7</definedName>
    <definedName name="_xlnm.Print_Titles" localSheetId="0">'16.Кап.ремонт_ЗАТО Северск'!$7:$7</definedName>
    <definedName name="_xlnm.Print_Area" localSheetId="0">'16.Кап.ремонт_ЗАТО Северск'!$A$1:$U$47</definedName>
  </definedNames>
  <calcPr fullCalcOnLoad="1"/>
</workbook>
</file>

<file path=xl/sharedStrings.xml><?xml version="1.0" encoding="utf-8"?>
<sst xmlns="http://schemas.openxmlformats.org/spreadsheetml/2006/main" count="70" uniqueCount="63">
  <si>
    <t>от_________2006  №______</t>
  </si>
  <si>
    <t>План мероприятий по капитальному ремонту жилищного фонда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</si>
  <si>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</si>
  <si>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</si>
  <si>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</si>
  <si>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</si>
  <si>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</si>
  <si>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</si>
  <si>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 xml:space="preserve">(плюс, минус) </t>
  </si>
  <si>
    <t>План 3 квартала</t>
  </si>
  <si>
    <t>План 4 квартала</t>
  </si>
  <si>
    <t>Уточ. план 4 квартала</t>
  </si>
  <si>
    <t>1</t>
  </si>
  <si>
    <t>Капитальный ремонт жилищного фонда города (остаток субвенции 2005 года)</t>
  </si>
  <si>
    <t>Кредиторская задолженность по капитальному ремонту электрических плит, электрооборудования (согласно заявлениям и актам обследования)</t>
  </si>
  <si>
    <t>2</t>
  </si>
  <si>
    <t>Капитальный ремонт жилищного фонда ЗАТО Северск  (п.2.1.+п.2.2.)</t>
  </si>
  <si>
    <t>2.1.</t>
  </si>
  <si>
    <t>Пионерская 28</t>
  </si>
  <si>
    <t>Ремонт конструктивных элементов жилых домов, квартир (согласно актам обследования)</t>
  </si>
  <si>
    <t>Советская 26</t>
  </si>
  <si>
    <t>Коммунистический 81</t>
  </si>
  <si>
    <t>Коммунистический 151</t>
  </si>
  <si>
    <t>Калинина 13</t>
  </si>
  <si>
    <t>Лесная 6б</t>
  </si>
  <si>
    <t>Коммунистический 118</t>
  </si>
  <si>
    <t>Коммунистический 151, под.13</t>
  </si>
  <si>
    <t>Калинина 84, под.2</t>
  </si>
  <si>
    <t xml:space="preserve">Кап. ремонт лифтов (согласно актам технического обследования). </t>
  </si>
  <si>
    <t>Установка новых лифтов (9 штук)</t>
  </si>
  <si>
    <t>Коммунистический 147а</t>
  </si>
  <si>
    <t>2.2.</t>
  </si>
  <si>
    <t>3</t>
  </si>
  <si>
    <t>Итого капитальный ремонт жилищного фонда ЗАТО Северск (п.1+п.2)</t>
  </si>
  <si>
    <t xml:space="preserve">Мэр ЗАТО Северск </t>
  </si>
  <si>
    <t>Н.И. Кузьменко</t>
  </si>
  <si>
    <t>Капитальный ремонт жилищного фонда города (выборочный)</t>
  </si>
  <si>
    <t>Утв. план 2006 года</t>
  </si>
  <si>
    <t>1. Комплексный капитальный ремонт</t>
  </si>
  <si>
    <t>Мира 1</t>
  </si>
  <si>
    <t>Ремонт по работам аварийного характера</t>
  </si>
  <si>
    <t>2. Кровли</t>
  </si>
  <si>
    <t>3. Капитальный ремонт конструктивных элементов жилых домов, квартир</t>
  </si>
  <si>
    <t>4. Капитальный ремонт систем ОВ, ВК, замена санприборов</t>
  </si>
  <si>
    <t>5. Капитальный ремонт электрооборудования</t>
  </si>
  <si>
    <t>6. Капитальный ремонт лифтов</t>
  </si>
  <si>
    <t>7. Капитальный ремонт пожарно-охранной сигнализации</t>
  </si>
  <si>
    <t>Утв. план 4 квартала</t>
  </si>
  <si>
    <t>Северная 4</t>
  </si>
  <si>
    <t>Калинина 38</t>
  </si>
  <si>
    <t>Восстановление похищенного кабеля диспетчерской связи лифтов и ликвидация пожара по адресу пр. Коммунистический 133</t>
  </si>
  <si>
    <t>Утв.план 3 квартала</t>
  </si>
  <si>
    <t>Утв.план 1 квартала</t>
  </si>
  <si>
    <t>Утв.план 2 квартала</t>
  </si>
  <si>
    <t>Северная 34</t>
  </si>
  <si>
    <t>77-38-86</t>
  </si>
  <si>
    <t xml:space="preserve">Приложение 16 </t>
  </si>
  <si>
    <t>к Решению Думы ЗАТО Северск</t>
  </si>
  <si>
    <t xml:space="preserve">Наталья Владимировна Юртаева </t>
  </si>
  <si>
    <t>Капитальный ремонт жилищного фонда пос. Самусь</t>
  </si>
  <si>
    <t>Комплексный капитальный ремонт - Ворошилова 6</t>
  </si>
  <si>
    <t xml:space="preserve">Капитальный ремонт конструктивных элементов жилых домов </t>
  </si>
  <si>
    <t>Капитальный ремонт электрооборудования - Розы Люксембург 8/1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</si>
</sst>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2"/>
    </font>
    <font>
      <b/>
      <sz val="14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49" fontId="6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2" fontId="7" fillId="0" borderId="1" xfId="20" applyNumberFormat="1" applyFont="1" applyFill="1" applyBorder="1" applyAlignment="1">
      <alignment horizontal="left" vertical="center" wrapText="1"/>
    </xf>
    <xf numFmtId="172" fontId="7" fillId="0" borderId="1" xfId="2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2" fontId="8" fillId="0" borderId="1" xfId="20" applyNumberFormat="1" applyFont="1" applyFill="1" applyBorder="1" applyAlignment="1">
      <alignment horizontal="left" vertical="center" wrapText="1"/>
    </xf>
    <xf numFmtId="172" fontId="8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2" fontId="7" fillId="2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17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172" fontId="8" fillId="0" borderId="1" xfId="0" applyNumberFormat="1" applyFont="1" applyFill="1" applyBorder="1" applyAlignment="1">
      <alignment horizontal="right"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2" fontId="7" fillId="0" borderId="0" xfId="20" applyNumberFormat="1" applyFont="1" applyFill="1" applyBorder="1" applyAlignment="1">
      <alignment horizontal="left" vertical="center" wrapText="1"/>
    </xf>
    <xf numFmtId="172" fontId="7" fillId="0" borderId="0" xfId="20" applyNumberFormat="1" applyFont="1" applyFill="1" applyBorder="1" applyAlignment="1">
      <alignment horizontal="right" vertical="center" wrapText="1"/>
    </xf>
    <xf numFmtId="172" fontId="8" fillId="2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2" borderId="0" xfId="0" applyNumberFormat="1" applyFont="1" applyFill="1" applyAlignment="1">
      <alignment/>
    </xf>
    <xf numFmtId="172" fontId="8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172" fontId="7" fillId="0" borderId="2" xfId="0" applyNumberFormat="1" applyFont="1" applyFill="1" applyBorder="1" applyAlignment="1">
      <alignment/>
    </xf>
    <xf numFmtId="172" fontId="7" fillId="0" borderId="0" xfId="0" applyNumberFormat="1" applyFont="1" applyFill="1" applyAlignment="1">
      <alignment horizontal="center"/>
    </xf>
    <xf numFmtId="172" fontId="6" fillId="2" borderId="0" xfId="0" applyNumberFormat="1" applyFont="1" applyFill="1" applyBorder="1" applyAlignment="1">
      <alignment horizontal="center" vertical="center" wrapText="1"/>
    </xf>
    <xf numFmtId="172" fontId="3" fillId="0" borderId="0" xfId="2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1:W47"/>
  <sheetViews>
    <sheetView showZeros="0" tabSelected="1" zoomScale="75" zoomScaleNormal="75" zoomScaleSheetLayoutView="65" workbookViewId="0" topLeftCell="A1">
      <pane xSplit="2" ySplit="7" topLeftCell="C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G8" sqref="G8"/>
    </sheetView>
  </sheetViews>
  <sheetFormatPr defaultColWidth="9.00390625" defaultRowHeight="12.75" outlineLevelRow="1" outlineLevelCol="1"/>
  <cols>
    <col min="1" max="1" width="5.75390625" style="52" customWidth="1"/>
    <col min="2" max="2" width="57.625" style="8" customWidth="1"/>
    <col min="3" max="3" width="14.625" style="8" hidden="1" customWidth="1" outlineLevel="1" collapsed="1"/>
    <col min="4" max="6" width="12.375" style="8" hidden="1" customWidth="1" outlineLevel="1"/>
    <col min="7" max="7" width="12.375" style="8" customWidth="1" collapsed="1"/>
    <col min="8" max="9" width="12.375" style="8" customWidth="1"/>
    <col min="10" max="10" width="12.75390625" style="53" customWidth="1"/>
    <col min="11" max="11" width="12.75390625" style="8" customWidth="1"/>
    <col min="12" max="13" width="12.75390625" style="8" hidden="1" customWidth="1" outlineLevel="1"/>
    <col min="14" max="14" width="12.75390625" style="8" customWidth="1" collapsed="1"/>
    <col min="15" max="15" width="12.75390625" style="8" hidden="1" customWidth="1" outlineLevel="1"/>
    <col min="16" max="18" width="12.375" style="8" hidden="1" customWidth="1" outlineLevel="1"/>
    <col min="19" max="19" width="12.375" style="8" customWidth="1" collapsed="1"/>
    <col min="20" max="21" width="12.375" style="54" customWidth="1"/>
    <col min="22" max="16384" width="8.625" style="54" customWidth="1"/>
  </cols>
  <sheetData>
    <row r="1" spans="1:19" s="8" customFormat="1" ht="15.75" customHeight="1">
      <c r="A1" s="65"/>
      <c r="B1" s="65"/>
      <c r="C1" s="3"/>
      <c r="D1" s="4"/>
      <c r="E1" s="4"/>
      <c r="F1" s="4"/>
      <c r="G1" s="4"/>
      <c r="H1" s="4"/>
      <c r="I1" s="4"/>
      <c r="J1" s="5"/>
      <c r="K1" s="2"/>
      <c r="L1" s="6"/>
      <c r="M1" s="6"/>
      <c r="P1" s="7"/>
      <c r="R1" s="3"/>
      <c r="S1" s="59" t="s">
        <v>56</v>
      </c>
    </row>
    <row r="2" spans="1:19" s="8" customFormat="1" ht="15.75" customHeight="1">
      <c r="A2" s="1"/>
      <c r="B2" s="4"/>
      <c r="C2" s="3"/>
      <c r="D2" s="4"/>
      <c r="E2" s="4"/>
      <c r="F2" s="4"/>
      <c r="G2" s="4"/>
      <c r="H2" s="4"/>
      <c r="I2" s="4"/>
      <c r="J2" s="5"/>
      <c r="K2" s="4"/>
      <c r="L2" s="9"/>
      <c r="M2" s="9"/>
      <c r="P2" s="7"/>
      <c r="R2" s="3"/>
      <c r="S2" s="59" t="s">
        <v>57</v>
      </c>
    </row>
    <row r="3" spans="1:19" s="8" customFormat="1" ht="15.75" customHeight="1">
      <c r="A3" s="1"/>
      <c r="B3" s="4"/>
      <c r="C3" s="3"/>
      <c r="D3" s="4"/>
      <c r="E3" s="4"/>
      <c r="F3" s="4"/>
      <c r="G3" s="4"/>
      <c r="H3" s="4"/>
      <c r="I3" s="4"/>
      <c r="J3" s="5"/>
      <c r="K3" s="4"/>
      <c r="L3" s="9"/>
      <c r="M3" s="9"/>
      <c r="P3" s="7"/>
      <c r="R3" s="3"/>
      <c r="S3" s="59" t="s">
        <v>0</v>
      </c>
    </row>
    <row r="4" spans="1:19" s="8" customFormat="1" ht="15.75" customHeight="1">
      <c r="A4" s="1"/>
      <c r="B4" s="4"/>
      <c r="C4" s="10"/>
      <c r="D4" s="10"/>
      <c r="E4" s="10"/>
      <c r="F4" s="10"/>
      <c r="G4" s="10"/>
      <c r="H4" s="10"/>
      <c r="I4" s="10"/>
      <c r="J4" s="5"/>
      <c r="K4" s="4"/>
      <c r="L4" s="9"/>
      <c r="M4" s="9"/>
      <c r="O4" s="9"/>
      <c r="P4" s="9"/>
      <c r="Q4" s="9"/>
      <c r="R4" s="9"/>
      <c r="S4" s="9"/>
    </row>
    <row r="5" spans="1:19" s="8" customFormat="1" ht="34.5" customHeight="1">
      <c r="A5" s="11"/>
      <c r="B5" s="62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s="8" customFormat="1" ht="15.75" customHeight="1">
      <c r="A6" s="12"/>
      <c r="B6" s="13"/>
      <c r="C6" s="4"/>
      <c r="D6" s="4"/>
      <c r="E6" s="4"/>
      <c r="F6" s="4"/>
      <c r="G6" s="4"/>
      <c r="H6" s="4"/>
      <c r="I6" s="4"/>
      <c r="J6" s="14"/>
      <c r="K6" s="13"/>
      <c r="L6" s="16"/>
      <c r="M6" s="16"/>
      <c r="N6" s="16"/>
      <c r="O6" s="17"/>
      <c r="P6" s="15"/>
      <c r="R6" s="18"/>
      <c r="U6" s="18" t="s">
        <v>2</v>
      </c>
    </row>
    <row r="7" spans="1:21" s="23" customFormat="1" ht="62.25" customHeight="1">
      <c r="A7" s="19" t="s">
        <v>3</v>
      </c>
      <c r="B7" s="20" t="s">
        <v>4</v>
      </c>
      <c r="C7" s="21" t="s">
        <v>5</v>
      </c>
      <c r="D7" s="21" t="s">
        <v>6</v>
      </c>
      <c r="E7" s="21" t="s">
        <v>37</v>
      </c>
      <c r="F7" s="21" t="s">
        <v>6</v>
      </c>
      <c r="G7" s="21" t="s">
        <v>37</v>
      </c>
      <c r="H7" s="21" t="s">
        <v>6</v>
      </c>
      <c r="I7" s="21" t="s">
        <v>7</v>
      </c>
      <c r="J7" s="22" t="s">
        <v>52</v>
      </c>
      <c r="K7" s="22" t="s">
        <v>53</v>
      </c>
      <c r="L7" s="22" t="s">
        <v>9</v>
      </c>
      <c r="M7" s="22" t="s">
        <v>8</v>
      </c>
      <c r="N7" s="22" t="s">
        <v>51</v>
      </c>
      <c r="O7" s="22" t="s">
        <v>10</v>
      </c>
      <c r="P7" s="22" t="s">
        <v>6</v>
      </c>
      <c r="Q7" s="22" t="s">
        <v>47</v>
      </c>
      <c r="R7" s="22" t="s">
        <v>6</v>
      </c>
      <c r="S7" s="22" t="s">
        <v>47</v>
      </c>
      <c r="T7" s="22" t="s">
        <v>6</v>
      </c>
      <c r="U7" s="22" t="s">
        <v>11</v>
      </c>
    </row>
    <row r="8" spans="1:21" s="33" customFormat="1" ht="34.5" customHeight="1">
      <c r="A8" s="24" t="s">
        <v>12</v>
      </c>
      <c r="B8" s="25" t="s">
        <v>13</v>
      </c>
      <c r="C8" s="26">
        <f>C9</f>
        <v>127</v>
      </c>
      <c r="D8" s="26">
        <f aca="true" t="shared" si="0" ref="D8:U8">D9</f>
        <v>0</v>
      </c>
      <c r="E8" s="26">
        <f t="shared" si="0"/>
        <v>127</v>
      </c>
      <c r="F8" s="26">
        <f t="shared" si="0"/>
        <v>0</v>
      </c>
      <c r="G8" s="26">
        <f t="shared" si="0"/>
        <v>127</v>
      </c>
      <c r="H8" s="26">
        <f t="shared" si="0"/>
        <v>0</v>
      </c>
      <c r="I8" s="26">
        <f t="shared" si="0"/>
        <v>127</v>
      </c>
      <c r="J8" s="26">
        <f t="shared" si="0"/>
        <v>127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0</v>
      </c>
    </row>
    <row r="9" spans="1:21" s="23" customFormat="1" ht="49.5" customHeight="1">
      <c r="A9" s="27"/>
      <c r="B9" s="28" t="s">
        <v>14</v>
      </c>
      <c r="C9" s="29">
        <f>J9+K9+L9+O9</f>
        <v>127</v>
      </c>
      <c r="D9" s="21"/>
      <c r="E9" s="29">
        <f aca="true" t="shared" si="1" ref="E9:E39">C9+D9</f>
        <v>127</v>
      </c>
      <c r="F9" s="29">
        <f>R9</f>
        <v>0</v>
      </c>
      <c r="G9" s="29">
        <f>E9+F9</f>
        <v>127</v>
      </c>
      <c r="H9" s="29">
        <f>T9</f>
        <v>0</v>
      </c>
      <c r="I9" s="29">
        <f>G9+H9</f>
        <v>127</v>
      </c>
      <c r="J9" s="30">
        <v>127</v>
      </c>
      <c r="K9" s="21"/>
      <c r="L9" s="22"/>
      <c r="M9" s="22"/>
      <c r="N9" s="29">
        <f>L9+M9</f>
        <v>0</v>
      </c>
      <c r="O9" s="22"/>
      <c r="P9" s="22"/>
      <c r="Q9" s="29">
        <f>O9+P9</f>
        <v>0</v>
      </c>
      <c r="R9" s="22"/>
      <c r="S9" s="29">
        <f>Q9+R9</f>
        <v>0</v>
      </c>
      <c r="T9" s="22"/>
      <c r="U9" s="29">
        <f>S9+T9</f>
        <v>0</v>
      </c>
    </row>
    <row r="10" spans="1:21" s="33" customFormat="1" ht="34.5" customHeight="1">
      <c r="A10" s="31" t="s">
        <v>15</v>
      </c>
      <c r="B10" s="32" t="s">
        <v>16</v>
      </c>
      <c r="C10" s="26">
        <f aca="true" t="shared" si="2" ref="C10:S10">C11+C38</f>
        <v>6922</v>
      </c>
      <c r="D10" s="26">
        <f t="shared" si="2"/>
        <v>4500</v>
      </c>
      <c r="E10" s="26">
        <f t="shared" si="2"/>
        <v>11527</v>
      </c>
      <c r="F10" s="26">
        <f t="shared" si="2"/>
        <v>1039.3</v>
      </c>
      <c r="G10" s="26">
        <f t="shared" si="2"/>
        <v>12566.3</v>
      </c>
      <c r="H10" s="26">
        <f>H11+H38</f>
        <v>0</v>
      </c>
      <c r="I10" s="26">
        <f>I11+I38</f>
        <v>12566.3</v>
      </c>
      <c r="J10" s="26">
        <f t="shared" si="2"/>
        <v>981.2</v>
      </c>
      <c r="K10" s="26">
        <f t="shared" si="2"/>
        <v>1967.7</v>
      </c>
      <c r="L10" s="26">
        <f t="shared" si="2"/>
        <v>1487.4</v>
      </c>
      <c r="M10" s="26">
        <f t="shared" si="2"/>
        <v>0</v>
      </c>
      <c r="N10" s="26">
        <f t="shared" si="2"/>
        <v>1487.4</v>
      </c>
      <c r="O10" s="26">
        <f t="shared" si="2"/>
        <v>2813.7</v>
      </c>
      <c r="P10" s="26">
        <f t="shared" si="2"/>
        <v>4277</v>
      </c>
      <c r="Q10" s="26">
        <f t="shared" si="2"/>
        <v>7090.7</v>
      </c>
      <c r="R10" s="26">
        <f t="shared" si="2"/>
        <v>1039.3</v>
      </c>
      <c r="S10" s="26">
        <f t="shared" si="2"/>
        <v>8130</v>
      </c>
      <c r="T10" s="26">
        <f>T11+T38</f>
        <v>0</v>
      </c>
      <c r="U10" s="26">
        <f>U11+U38</f>
        <v>8130</v>
      </c>
    </row>
    <row r="11" spans="1:23" s="40" customFormat="1" ht="34.5" customHeight="1">
      <c r="A11" s="34" t="s">
        <v>17</v>
      </c>
      <c r="B11" s="35" t="s">
        <v>36</v>
      </c>
      <c r="C11" s="26">
        <f>C14+C16+C19+C27+C30+C36+C12</f>
        <v>5922</v>
      </c>
      <c r="D11" s="26">
        <f>D14+D16+D19+D27+D30+D36+D12</f>
        <v>4500</v>
      </c>
      <c r="E11" s="26">
        <f>E14+E16+E19+E27+E30+E36+E12</f>
        <v>10527</v>
      </c>
      <c r="F11" s="26">
        <f aca="true" t="shared" si="3" ref="F11:S11">F14+F16+F19+F27+F30+F36+F12</f>
        <v>1039.3</v>
      </c>
      <c r="G11" s="26">
        <f t="shared" si="3"/>
        <v>11566.3</v>
      </c>
      <c r="H11" s="26">
        <f>H14+H16+H19+H27+H30+H36+H12</f>
        <v>-88</v>
      </c>
      <c r="I11" s="26">
        <f>I14+I16+I19+I27+I30+I36+I12</f>
        <v>11478.3</v>
      </c>
      <c r="J11" s="26">
        <f t="shared" si="3"/>
        <v>834.1</v>
      </c>
      <c r="K11" s="26">
        <f t="shared" si="3"/>
        <v>1683.4</v>
      </c>
      <c r="L11" s="26">
        <f t="shared" si="3"/>
        <v>1272.5</v>
      </c>
      <c r="M11" s="26">
        <f t="shared" si="3"/>
        <v>0</v>
      </c>
      <c r="N11" s="26">
        <f t="shared" si="3"/>
        <v>1272.5</v>
      </c>
      <c r="O11" s="26">
        <f t="shared" si="3"/>
        <v>2460</v>
      </c>
      <c r="P11" s="26">
        <f t="shared" si="3"/>
        <v>4277</v>
      </c>
      <c r="Q11" s="26">
        <f t="shared" si="3"/>
        <v>6737</v>
      </c>
      <c r="R11" s="26">
        <f t="shared" si="3"/>
        <v>1039.3</v>
      </c>
      <c r="S11" s="26">
        <f t="shared" si="3"/>
        <v>7776.3</v>
      </c>
      <c r="T11" s="26">
        <f>T14+T16+T19+T27+T30+T36+T12</f>
        <v>-88</v>
      </c>
      <c r="U11" s="26">
        <f>U14+U16+U19+U27+U30+U36+U12</f>
        <v>7688.3</v>
      </c>
      <c r="W11" s="60"/>
    </row>
    <row r="12" spans="1:21" s="40" customFormat="1" ht="24.75" customHeight="1">
      <c r="A12" s="34"/>
      <c r="B12" s="38" t="s">
        <v>38</v>
      </c>
      <c r="C12" s="26"/>
      <c r="D12" s="26">
        <f>D13</f>
        <v>2000</v>
      </c>
      <c r="E12" s="26">
        <f>E13</f>
        <v>2000</v>
      </c>
      <c r="F12" s="26">
        <f aca="true" t="shared" si="4" ref="F12:U12">F13</f>
        <v>0</v>
      </c>
      <c r="G12" s="26">
        <f t="shared" si="4"/>
        <v>2000</v>
      </c>
      <c r="H12" s="26">
        <f t="shared" si="4"/>
        <v>0</v>
      </c>
      <c r="I12" s="26">
        <f t="shared" si="4"/>
        <v>2000</v>
      </c>
      <c r="J12" s="26">
        <f t="shared" si="4"/>
        <v>0</v>
      </c>
      <c r="K12" s="26">
        <f t="shared" si="4"/>
        <v>0</v>
      </c>
      <c r="L12" s="26">
        <f t="shared" si="4"/>
        <v>0</v>
      </c>
      <c r="M12" s="26">
        <f t="shared" si="4"/>
        <v>0</v>
      </c>
      <c r="N12" s="26">
        <f t="shared" si="4"/>
        <v>0</v>
      </c>
      <c r="O12" s="26">
        <f t="shared" si="4"/>
        <v>0</v>
      </c>
      <c r="P12" s="26">
        <f t="shared" si="4"/>
        <v>2000</v>
      </c>
      <c r="Q12" s="26">
        <f t="shared" si="4"/>
        <v>2000</v>
      </c>
      <c r="R12" s="26">
        <f t="shared" si="4"/>
        <v>0</v>
      </c>
      <c r="S12" s="26">
        <f t="shared" si="4"/>
        <v>2000</v>
      </c>
      <c r="T12" s="26">
        <f t="shared" si="4"/>
        <v>0</v>
      </c>
      <c r="U12" s="26">
        <f t="shared" si="4"/>
        <v>2000</v>
      </c>
    </row>
    <row r="13" spans="1:21" s="37" customFormat="1" ht="24.75" customHeight="1">
      <c r="A13" s="55"/>
      <c r="B13" s="28" t="s">
        <v>39</v>
      </c>
      <c r="C13" s="29"/>
      <c r="D13" s="29">
        <f>P13</f>
        <v>2000</v>
      </c>
      <c r="E13" s="29">
        <f>C13+D13</f>
        <v>2000</v>
      </c>
      <c r="F13" s="29">
        <f>R13</f>
        <v>0</v>
      </c>
      <c r="G13" s="29">
        <f>E13+F13</f>
        <v>2000</v>
      </c>
      <c r="H13" s="29">
        <f>T13</f>
        <v>0</v>
      </c>
      <c r="I13" s="29">
        <f>G13+H13</f>
        <v>2000</v>
      </c>
      <c r="J13" s="29"/>
      <c r="K13" s="29"/>
      <c r="L13" s="29"/>
      <c r="M13" s="29"/>
      <c r="N13" s="29"/>
      <c r="O13" s="29"/>
      <c r="P13" s="29">
        <v>2000</v>
      </c>
      <c r="Q13" s="29">
        <f>O13+P13</f>
        <v>2000</v>
      </c>
      <c r="R13" s="29"/>
      <c r="S13" s="29">
        <f>Q13+R13</f>
        <v>2000</v>
      </c>
      <c r="T13" s="29"/>
      <c r="U13" s="29">
        <f>S13+T13</f>
        <v>2000</v>
      </c>
    </row>
    <row r="14" spans="1:21" s="40" customFormat="1" ht="24.75" customHeight="1">
      <c r="A14" s="34"/>
      <c r="B14" s="38" t="s">
        <v>41</v>
      </c>
      <c r="C14" s="26">
        <f>C15</f>
        <v>71</v>
      </c>
      <c r="D14" s="26">
        <f aca="true" t="shared" si="5" ref="D14:U14">D15</f>
        <v>0</v>
      </c>
      <c r="E14" s="26">
        <f t="shared" si="5"/>
        <v>71</v>
      </c>
      <c r="F14" s="26">
        <f t="shared" si="5"/>
        <v>0</v>
      </c>
      <c r="G14" s="26">
        <f t="shared" si="5"/>
        <v>71</v>
      </c>
      <c r="H14" s="26">
        <f t="shared" si="5"/>
        <v>0</v>
      </c>
      <c r="I14" s="26">
        <f t="shared" si="5"/>
        <v>71</v>
      </c>
      <c r="J14" s="26">
        <f t="shared" si="5"/>
        <v>71</v>
      </c>
      <c r="K14" s="26">
        <f t="shared" si="5"/>
        <v>0</v>
      </c>
      <c r="L14" s="26">
        <f t="shared" si="5"/>
        <v>0</v>
      </c>
      <c r="M14" s="26">
        <f t="shared" si="5"/>
        <v>0</v>
      </c>
      <c r="N14" s="26">
        <f t="shared" si="5"/>
        <v>0</v>
      </c>
      <c r="O14" s="26">
        <f t="shared" si="5"/>
        <v>0</v>
      </c>
      <c r="P14" s="26">
        <f t="shared" si="5"/>
        <v>0</v>
      </c>
      <c r="Q14" s="26">
        <f t="shared" si="5"/>
        <v>0</v>
      </c>
      <c r="R14" s="26">
        <f t="shared" si="5"/>
        <v>0</v>
      </c>
      <c r="S14" s="26">
        <f t="shared" si="5"/>
        <v>0</v>
      </c>
      <c r="T14" s="26">
        <f t="shared" si="5"/>
        <v>0</v>
      </c>
      <c r="U14" s="26">
        <f t="shared" si="5"/>
        <v>0</v>
      </c>
    </row>
    <row r="15" spans="1:21" s="37" customFormat="1" ht="24.75" customHeight="1">
      <c r="A15" s="27"/>
      <c r="B15" s="28" t="s">
        <v>18</v>
      </c>
      <c r="C15" s="29">
        <f aca="true" t="shared" si="6" ref="C15:C39">J15+K15+L15+O15</f>
        <v>71</v>
      </c>
      <c r="D15" s="29">
        <f aca="true" t="shared" si="7" ref="D15:D39">M15+P15</f>
        <v>0</v>
      </c>
      <c r="E15" s="29">
        <f t="shared" si="1"/>
        <v>71</v>
      </c>
      <c r="F15" s="29">
        <f>R15</f>
        <v>0</v>
      </c>
      <c r="G15" s="29">
        <f>E15+F15</f>
        <v>71</v>
      </c>
      <c r="H15" s="29">
        <f>T15</f>
        <v>0</v>
      </c>
      <c r="I15" s="29">
        <f>G15+H15</f>
        <v>71</v>
      </c>
      <c r="J15" s="41">
        <v>71</v>
      </c>
      <c r="K15" s="41"/>
      <c r="L15" s="41"/>
      <c r="M15" s="41"/>
      <c r="N15" s="29">
        <f>L15+M15</f>
        <v>0</v>
      </c>
      <c r="O15" s="29"/>
      <c r="P15" s="29"/>
      <c r="Q15" s="29">
        <f>O15+P15</f>
        <v>0</v>
      </c>
      <c r="R15" s="29"/>
      <c r="S15" s="29">
        <f>Q15+R15</f>
        <v>0</v>
      </c>
      <c r="T15" s="29"/>
      <c r="U15" s="29">
        <f>S15+T15</f>
        <v>0</v>
      </c>
    </row>
    <row r="16" spans="1:21" s="40" customFormat="1" ht="34.5" customHeight="1">
      <c r="A16" s="24"/>
      <c r="B16" s="38" t="s">
        <v>42</v>
      </c>
      <c r="C16" s="26">
        <f aca="true" t="shared" si="8" ref="C16:S16">C18+C17</f>
        <v>517</v>
      </c>
      <c r="D16" s="26">
        <f t="shared" si="8"/>
        <v>2500</v>
      </c>
      <c r="E16" s="26">
        <f t="shared" si="8"/>
        <v>3017</v>
      </c>
      <c r="F16" s="26">
        <f t="shared" si="8"/>
        <v>0</v>
      </c>
      <c r="G16" s="26">
        <f t="shared" si="8"/>
        <v>3017</v>
      </c>
      <c r="H16" s="26">
        <f>H18+H17</f>
        <v>-131.4</v>
      </c>
      <c r="I16" s="26">
        <f>I18+I17</f>
        <v>2885.6</v>
      </c>
      <c r="J16" s="26">
        <f t="shared" si="8"/>
        <v>150</v>
      </c>
      <c r="K16" s="26">
        <f t="shared" si="8"/>
        <v>0</v>
      </c>
      <c r="L16" s="26">
        <f t="shared" si="8"/>
        <v>0</v>
      </c>
      <c r="M16" s="26">
        <f t="shared" si="8"/>
        <v>0</v>
      </c>
      <c r="N16" s="26">
        <f t="shared" si="8"/>
        <v>0</v>
      </c>
      <c r="O16" s="26">
        <f t="shared" si="8"/>
        <v>367</v>
      </c>
      <c r="P16" s="26">
        <f t="shared" si="8"/>
        <v>2500</v>
      </c>
      <c r="Q16" s="26">
        <f t="shared" si="8"/>
        <v>2867</v>
      </c>
      <c r="R16" s="26">
        <f t="shared" si="8"/>
        <v>0</v>
      </c>
      <c r="S16" s="26">
        <f t="shared" si="8"/>
        <v>2867</v>
      </c>
      <c r="T16" s="26">
        <f>T18+T17</f>
        <v>-131.4</v>
      </c>
      <c r="U16" s="26">
        <f>U18+U17</f>
        <v>2735.6</v>
      </c>
    </row>
    <row r="17" spans="1:21" s="40" customFormat="1" ht="34.5" customHeight="1">
      <c r="A17" s="27"/>
      <c r="B17" s="28" t="s">
        <v>40</v>
      </c>
      <c r="C17" s="29">
        <f>J17+K17+L17+O17</f>
        <v>0</v>
      </c>
      <c r="D17" s="29">
        <f>M17+P17</f>
        <v>2500</v>
      </c>
      <c r="E17" s="29">
        <f>C17+D17</f>
        <v>2500</v>
      </c>
      <c r="F17" s="29">
        <f>R17</f>
        <v>0</v>
      </c>
      <c r="G17" s="29">
        <f>E17+F17</f>
        <v>2500</v>
      </c>
      <c r="H17" s="29">
        <f>T17</f>
        <v>0</v>
      </c>
      <c r="I17" s="29">
        <f>G17+H17</f>
        <v>2500</v>
      </c>
      <c r="J17" s="41"/>
      <c r="K17" s="41"/>
      <c r="L17" s="41"/>
      <c r="M17" s="41"/>
      <c r="N17" s="29">
        <f>L17+M17</f>
        <v>0</v>
      </c>
      <c r="O17" s="29"/>
      <c r="P17" s="29">
        <v>2500</v>
      </c>
      <c r="Q17" s="29">
        <f>O17+P17</f>
        <v>2500</v>
      </c>
      <c r="R17" s="29"/>
      <c r="S17" s="29">
        <f>Q17+R17</f>
        <v>2500</v>
      </c>
      <c r="T17" s="29"/>
      <c r="U17" s="29">
        <f>S17+T17</f>
        <v>2500</v>
      </c>
    </row>
    <row r="18" spans="1:21" s="37" customFormat="1" ht="34.5" customHeight="1">
      <c r="A18" s="27"/>
      <c r="B18" s="28" t="s">
        <v>19</v>
      </c>
      <c r="C18" s="29">
        <f t="shared" si="6"/>
        <v>517</v>
      </c>
      <c r="D18" s="29">
        <f t="shared" si="7"/>
        <v>0</v>
      </c>
      <c r="E18" s="29">
        <f t="shared" si="1"/>
        <v>517</v>
      </c>
      <c r="F18" s="29">
        <f>R18</f>
        <v>0</v>
      </c>
      <c r="G18" s="29">
        <f>E18+F18</f>
        <v>517</v>
      </c>
      <c r="H18" s="29">
        <f>T18</f>
        <v>-131.4</v>
      </c>
      <c r="I18" s="29">
        <f>G18+H18</f>
        <v>385.6</v>
      </c>
      <c r="J18" s="41">
        <v>150</v>
      </c>
      <c r="K18" s="41"/>
      <c r="L18" s="41"/>
      <c r="M18" s="41"/>
      <c r="N18" s="29">
        <f>L18+M18</f>
        <v>0</v>
      </c>
      <c r="O18" s="29">
        <v>367</v>
      </c>
      <c r="P18" s="29"/>
      <c r="Q18" s="29">
        <f>O18+P18</f>
        <v>367</v>
      </c>
      <c r="R18" s="29"/>
      <c r="S18" s="29">
        <f>Q18+R18</f>
        <v>367</v>
      </c>
      <c r="T18" s="29">
        <v>-131.4</v>
      </c>
      <c r="U18" s="29">
        <f>S18+T18</f>
        <v>235.6</v>
      </c>
    </row>
    <row r="19" spans="1:21" s="40" customFormat="1" ht="34.5" customHeight="1">
      <c r="A19" s="24"/>
      <c r="B19" s="38" t="s">
        <v>43</v>
      </c>
      <c r="C19" s="26">
        <f>C20+C22+C25+C26</f>
        <v>1520</v>
      </c>
      <c r="D19" s="26">
        <f>D20+D22+D25+D26</f>
        <v>0</v>
      </c>
      <c r="E19" s="26">
        <f aca="true" t="shared" si="9" ref="E19:Q19">E20+E22+E25+E26+E24+E21+E23</f>
        <v>1625</v>
      </c>
      <c r="F19" s="26">
        <f t="shared" si="9"/>
        <v>857.3</v>
      </c>
      <c r="G19" s="26">
        <f t="shared" si="9"/>
        <v>2482.3</v>
      </c>
      <c r="H19" s="26">
        <f>H20+H22+H25+H26+H24+H21+H23</f>
        <v>43.4</v>
      </c>
      <c r="I19" s="26">
        <f>I20+I22+I25+I26+I24+I21+I23</f>
        <v>2525.7</v>
      </c>
      <c r="J19" s="26">
        <f t="shared" si="9"/>
        <v>490.1</v>
      </c>
      <c r="K19" s="26">
        <f t="shared" si="9"/>
        <v>701.9</v>
      </c>
      <c r="L19" s="26">
        <f t="shared" si="9"/>
        <v>0</v>
      </c>
      <c r="M19" s="26">
        <f t="shared" si="9"/>
        <v>328</v>
      </c>
      <c r="N19" s="26">
        <f t="shared" si="9"/>
        <v>328</v>
      </c>
      <c r="O19" s="26">
        <f t="shared" si="9"/>
        <v>656</v>
      </c>
      <c r="P19" s="26">
        <f t="shared" si="9"/>
        <v>-551</v>
      </c>
      <c r="Q19" s="26">
        <f t="shared" si="9"/>
        <v>105</v>
      </c>
      <c r="R19" s="26">
        <f>R20+R22+R25+R26+R24+R21+R23</f>
        <v>857.3</v>
      </c>
      <c r="S19" s="26">
        <f>S20+S22+S25+S26+S24+S21+S23</f>
        <v>962.3</v>
      </c>
      <c r="T19" s="26">
        <f>T20+T22+T25+T26+T24+T21+T23</f>
        <v>43.4</v>
      </c>
      <c r="U19" s="26">
        <f>U20+U22+U25+U26+U24+U21+U23</f>
        <v>1005.6999999999999</v>
      </c>
    </row>
    <row r="20" spans="1:21" s="37" customFormat="1" ht="24.75" customHeight="1">
      <c r="A20" s="27"/>
      <c r="B20" s="42" t="s">
        <v>20</v>
      </c>
      <c r="C20" s="29">
        <f t="shared" si="6"/>
        <v>255</v>
      </c>
      <c r="D20" s="29">
        <f t="shared" si="7"/>
        <v>0</v>
      </c>
      <c r="E20" s="29">
        <f t="shared" si="1"/>
        <v>255</v>
      </c>
      <c r="F20" s="29">
        <f aca="true" t="shared" si="10" ref="F20:F26">R20</f>
        <v>0</v>
      </c>
      <c r="G20" s="29">
        <f aca="true" t="shared" si="11" ref="G20:G26">E20+F20</f>
        <v>255</v>
      </c>
      <c r="H20" s="29">
        <f aca="true" t="shared" si="12" ref="H20:H26">T20</f>
        <v>0</v>
      </c>
      <c r="I20" s="29">
        <f aca="true" t="shared" si="13" ref="I20:I26">G20+H20</f>
        <v>255</v>
      </c>
      <c r="J20" s="29">
        <v>255</v>
      </c>
      <c r="K20" s="29"/>
      <c r="L20" s="29"/>
      <c r="M20" s="29"/>
      <c r="N20" s="29">
        <f aca="true" t="shared" si="14" ref="N20:N26">L20+M20</f>
        <v>0</v>
      </c>
      <c r="O20" s="29"/>
      <c r="P20" s="29"/>
      <c r="Q20" s="29">
        <f aca="true" t="shared" si="15" ref="Q20:Q26">O20+P20</f>
        <v>0</v>
      </c>
      <c r="R20" s="29"/>
      <c r="S20" s="29">
        <f aca="true" t="shared" si="16" ref="S20:S29">Q20+R20</f>
        <v>0</v>
      </c>
      <c r="T20" s="29"/>
      <c r="U20" s="29">
        <f aca="true" t="shared" si="17" ref="U20:U26">S20+T20</f>
        <v>0</v>
      </c>
    </row>
    <row r="21" spans="1:21" s="37" customFormat="1" ht="24.75" customHeight="1">
      <c r="A21" s="27"/>
      <c r="B21" s="28" t="s">
        <v>49</v>
      </c>
      <c r="C21" s="29">
        <f>J21+K21+L21+O21</f>
        <v>328</v>
      </c>
      <c r="D21" s="29">
        <f>M21+P21</f>
        <v>-328</v>
      </c>
      <c r="E21" s="29">
        <f>C21+D21</f>
        <v>0</v>
      </c>
      <c r="F21" s="29">
        <f t="shared" si="10"/>
        <v>657.3</v>
      </c>
      <c r="G21" s="29">
        <f t="shared" si="11"/>
        <v>657.3</v>
      </c>
      <c r="H21" s="29">
        <f t="shared" si="12"/>
        <v>0</v>
      </c>
      <c r="I21" s="29">
        <f t="shared" si="13"/>
        <v>657.3</v>
      </c>
      <c r="J21" s="41"/>
      <c r="K21" s="41"/>
      <c r="L21" s="41"/>
      <c r="M21" s="41"/>
      <c r="N21" s="29">
        <f t="shared" si="14"/>
        <v>0</v>
      </c>
      <c r="O21" s="29">
        <v>328</v>
      </c>
      <c r="P21" s="29">
        <v>-328</v>
      </c>
      <c r="Q21" s="29">
        <f t="shared" si="15"/>
        <v>0</v>
      </c>
      <c r="R21" s="29">
        <v>657.3</v>
      </c>
      <c r="S21" s="29">
        <f>Q21+R21</f>
        <v>657.3</v>
      </c>
      <c r="T21" s="29"/>
      <c r="U21" s="29">
        <f t="shared" si="17"/>
        <v>657.3</v>
      </c>
    </row>
    <row r="22" spans="1:21" s="37" customFormat="1" ht="24.75" customHeight="1">
      <c r="A22" s="27"/>
      <c r="B22" s="28" t="s">
        <v>21</v>
      </c>
      <c r="C22" s="29">
        <f t="shared" si="6"/>
        <v>558</v>
      </c>
      <c r="D22" s="29">
        <f t="shared" si="7"/>
        <v>0</v>
      </c>
      <c r="E22" s="29">
        <f t="shared" si="1"/>
        <v>558</v>
      </c>
      <c r="F22" s="29">
        <f t="shared" si="10"/>
        <v>0</v>
      </c>
      <c r="G22" s="29">
        <f t="shared" si="11"/>
        <v>558</v>
      </c>
      <c r="H22" s="29">
        <f t="shared" si="12"/>
        <v>0</v>
      </c>
      <c r="I22" s="29">
        <f t="shared" si="13"/>
        <v>558</v>
      </c>
      <c r="J22" s="41">
        <v>230</v>
      </c>
      <c r="K22" s="41"/>
      <c r="L22" s="41"/>
      <c r="M22" s="41">
        <v>328</v>
      </c>
      <c r="N22" s="29">
        <f t="shared" si="14"/>
        <v>328</v>
      </c>
      <c r="O22" s="29">
        <v>328</v>
      </c>
      <c r="P22" s="29">
        <v>-328</v>
      </c>
      <c r="Q22" s="29">
        <f t="shared" si="15"/>
        <v>0</v>
      </c>
      <c r="R22" s="29"/>
      <c r="S22" s="29">
        <f t="shared" si="16"/>
        <v>0</v>
      </c>
      <c r="T22" s="29"/>
      <c r="U22" s="29">
        <f t="shared" si="17"/>
        <v>0</v>
      </c>
    </row>
    <row r="23" spans="1:21" s="37" customFormat="1" ht="24.75" customHeight="1">
      <c r="A23" s="27"/>
      <c r="B23" s="28" t="s">
        <v>54</v>
      </c>
      <c r="C23" s="29"/>
      <c r="D23" s="29"/>
      <c r="E23" s="29">
        <f>C23+D23</f>
        <v>0</v>
      </c>
      <c r="F23" s="29">
        <f>R23</f>
        <v>200</v>
      </c>
      <c r="G23" s="29">
        <f>E23+F23</f>
        <v>200</v>
      </c>
      <c r="H23" s="29">
        <f t="shared" si="12"/>
        <v>0</v>
      </c>
      <c r="I23" s="29">
        <f t="shared" si="13"/>
        <v>200</v>
      </c>
      <c r="J23" s="41"/>
      <c r="K23" s="41"/>
      <c r="L23" s="41"/>
      <c r="M23" s="41"/>
      <c r="N23" s="29">
        <f t="shared" si="14"/>
        <v>0</v>
      </c>
      <c r="O23" s="29"/>
      <c r="P23" s="29"/>
      <c r="Q23" s="29">
        <f>O23+P23</f>
        <v>0</v>
      </c>
      <c r="R23" s="29">
        <v>200</v>
      </c>
      <c r="S23" s="29">
        <f>Q23+R23</f>
        <v>200</v>
      </c>
      <c r="T23" s="29"/>
      <c r="U23" s="29">
        <f t="shared" si="17"/>
        <v>200</v>
      </c>
    </row>
    <row r="24" spans="1:21" s="37" customFormat="1" ht="24.75" customHeight="1">
      <c r="A24" s="27"/>
      <c r="B24" s="28" t="s">
        <v>48</v>
      </c>
      <c r="C24" s="29">
        <f>J24+K24+L24+O24</f>
        <v>0</v>
      </c>
      <c r="D24" s="29">
        <f>M24+P24</f>
        <v>105</v>
      </c>
      <c r="E24" s="29">
        <f>C24+D24</f>
        <v>105</v>
      </c>
      <c r="F24" s="29">
        <f t="shared" si="10"/>
        <v>0</v>
      </c>
      <c r="G24" s="29">
        <f t="shared" si="11"/>
        <v>105</v>
      </c>
      <c r="H24" s="29">
        <f t="shared" si="12"/>
        <v>0</v>
      </c>
      <c r="I24" s="29">
        <f t="shared" si="13"/>
        <v>105</v>
      </c>
      <c r="J24" s="41"/>
      <c r="K24" s="41"/>
      <c r="L24" s="41"/>
      <c r="M24" s="41"/>
      <c r="N24" s="29">
        <f t="shared" si="14"/>
        <v>0</v>
      </c>
      <c r="O24" s="29"/>
      <c r="P24" s="29">
        <v>105</v>
      </c>
      <c r="Q24" s="29">
        <f t="shared" si="15"/>
        <v>105</v>
      </c>
      <c r="R24" s="29"/>
      <c r="S24" s="29">
        <f>Q24+R24</f>
        <v>105</v>
      </c>
      <c r="T24" s="29"/>
      <c r="U24" s="29">
        <f t="shared" si="17"/>
        <v>105</v>
      </c>
    </row>
    <row r="25" spans="1:21" s="37" customFormat="1" ht="24.75" customHeight="1">
      <c r="A25" s="27"/>
      <c r="B25" s="28" t="s">
        <v>22</v>
      </c>
      <c r="C25" s="29">
        <f t="shared" si="6"/>
        <v>452</v>
      </c>
      <c r="D25" s="29">
        <f t="shared" si="7"/>
        <v>0</v>
      </c>
      <c r="E25" s="29">
        <f t="shared" si="1"/>
        <v>452</v>
      </c>
      <c r="F25" s="29">
        <f t="shared" si="10"/>
        <v>0</v>
      </c>
      <c r="G25" s="29">
        <f t="shared" si="11"/>
        <v>452</v>
      </c>
      <c r="H25" s="29">
        <f t="shared" si="12"/>
        <v>43.4</v>
      </c>
      <c r="I25" s="29">
        <f t="shared" si="13"/>
        <v>495.4</v>
      </c>
      <c r="J25" s="41"/>
      <c r="K25" s="41">
        <v>452</v>
      </c>
      <c r="L25" s="41"/>
      <c r="M25" s="41"/>
      <c r="N25" s="29">
        <f t="shared" si="14"/>
        <v>0</v>
      </c>
      <c r="O25" s="29"/>
      <c r="P25" s="29"/>
      <c r="Q25" s="29">
        <f t="shared" si="15"/>
        <v>0</v>
      </c>
      <c r="R25" s="29"/>
      <c r="S25" s="29">
        <f t="shared" si="16"/>
        <v>0</v>
      </c>
      <c r="T25" s="29">
        <v>43.4</v>
      </c>
      <c r="U25" s="29">
        <f t="shared" si="17"/>
        <v>43.4</v>
      </c>
    </row>
    <row r="26" spans="1:21" s="37" customFormat="1" ht="24.75" customHeight="1">
      <c r="A26" s="27"/>
      <c r="B26" s="28" t="s">
        <v>23</v>
      </c>
      <c r="C26" s="29">
        <f t="shared" si="6"/>
        <v>255</v>
      </c>
      <c r="D26" s="29">
        <f t="shared" si="7"/>
        <v>0</v>
      </c>
      <c r="E26" s="29">
        <f t="shared" si="1"/>
        <v>255</v>
      </c>
      <c r="F26" s="29">
        <f t="shared" si="10"/>
        <v>0</v>
      </c>
      <c r="G26" s="29">
        <f t="shared" si="11"/>
        <v>255</v>
      </c>
      <c r="H26" s="29">
        <f t="shared" si="12"/>
        <v>0</v>
      </c>
      <c r="I26" s="29">
        <f t="shared" si="13"/>
        <v>255</v>
      </c>
      <c r="J26" s="41">
        <v>5.1</v>
      </c>
      <c r="K26" s="41">
        <v>249.9</v>
      </c>
      <c r="L26" s="41"/>
      <c r="M26" s="41"/>
      <c r="N26" s="29">
        <f t="shared" si="14"/>
        <v>0</v>
      </c>
      <c r="O26" s="29"/>
      <c r="P26" s="29"/>
      <c r="Q26" s="29">
        <f t="shared" si="15"/>
        <v>0</v>
      </c>
      <c r="R26" s="29"/>
      <c r="S26" s="29">
        <f t="shared" si="16"/>
        <v>0</v>
      </c>
      <c r="T26" s="29"/>
      <c r="U26" s="29">
        <f t="shared" si="17"/>
        <v>0</v>
      </c>
    </row>
    <row r="27" spans="1:21" s="40" customFormat="1" ht="24.75" customHeight="1">
      <c r="A27" s="24"/>
      <c r="B27" s="38" t="s">
        <v>44</v>
      </c>
      <c r="C27" s="26">
        <f>C28+C29</f>
        <v>27</v>
      </c>
      <c r="D27" s="26">
        <f t="shared" si="7"/>
        <v>0</v>
      </c>
      <c r="E27" s="26">
        <f>E28+E29</f>
        <v>27</v>
      </c>
      <c r="F27" s="26">
        <f aca="true" t="shared" si="18" ref="F27:S27">F28+F29</f>
        <v>0</v>
      </c>
      <c r="G27" s="26">
        <f t="shared" si="18"/>
        <v>27</v>
      </c>
      <c r="H27" s="26">
        <f>H28+H29</f>
        <v>0</v>
      </c>
      <c r="I27" s="26">
        <f>I28+I29</f>
        <v>27</v>
      </c>
      <c r="J27" s="26">
        <f t="shared" si="18"/>
        <v>27</v>
      </c>
      <c r="K27" s="26">
        <f t="shared" si="18"/>
        <v>0</v>
      </c>
      <c r="L27" s="26">
        <f t="shared" si="18"/>
        <v>0</v>
      </c>
      <c r="M27" s="26">
        <f t="shared" si="18"/>
        <v>0</v>
      </c>
      <c r="N27" s="26">
        <f t="shared" si="18"/>
        <v>0</v>
      </c>
      <c r="O27" s="26">
        <f t="shared" si="18"/>
        <v>0</v>
      </c>
      <c r="P27" s="26">
        <f t="shared" si="18"/>
        <v>0</v>
      </c>
      <c r="Q27" s="26">
        <f t="shared" si="18"/>
        <v>0</v>
      </c>
      <c r="R27" s="26">
        <f t="shared" si="18"/>
        <v>0</v>
      </c>
      <c r="S27" s="26">
        <f t="shared" si="18"/>
        <v>0</v>
      </c>
      <c r="T27" s="26">
        <f>T28+T29</f>
        <v>0</v>
      </c>
      <c r="U27" s="26">
        <f>U28+U29</f>
        <v>0</v>
      </c>
    </row>
    <row r="28" spans="1:21" s="37" customFormat="1" ht="24.75" customHeight="1">
      <c r="A28" s="27"/>
      <c r="B28" s="28" t="s">
        <v>24</v>
      </c>
      <c r="C28" s="29">
        <f t="shared" si="6"/>
        <v>10</v>
      </c>
      <c r="D28" s="29">
        <f t="shared" si="7"/>
        <v>0</v>
      </c>
      <c r="E28" s="29">
        <f t="shared" si="1"/>
        <v>10</v>
      </c>
      <c r="F28" s="29">
        <f>R28</f>
        <v>0</v>
      </c>
      <c r="G28" s="29">
        <f>E28+F28</f>
        <v>10</v>
      </c>
      <c r="H28" s="29">
        <f>T28</f>
        <v>0</v>
      </c>
      <c r="I28" s="29">
        <f>G28+H28</f>
        <v>10</v>
      </c>
      <c r="J28" s="41">
        <v>10</v>
      </c>
      <c r="K28" s="41"/>
      <c r="L28" s="41"/>
      <c r="M28" s="41"/>
      <c r="N28" s="29">
        <f>L28+M28</f>
        <v>0</v>
      </c>
      <c r="O28" s="29"/>
      <c r="P28" s="29"/>
      <c r="Q28" s="29">
        <f>O28+P28</f>
        <v>0</v>
      </c>
      <c r="R28" s="29"/>
      <c r="S28" s="29">
        <f t="shared" si="16"/>
        <v>0</v>
      </c>
      <c r="T28" s="29"/>
      <c r="U28" s="29">
        <f>S28+T28</f>
        <v>0</v>
      </c>
    </row>
    <row r="29" spans="1:21" s="37" customFormat="1" ht="24.75" customHeight="1">
      <c r="A29" s="27"/>
      <c r="B29" s="28" t="s">
        <v>25</v>
      </c>
      <c r="C29" s="29">
        <f t="shared" si="6"/>
        <v>17</v>
      </c>
      <c r="D29" s="29">
        <f t="shared" si="7"/>
        <v>0</v>
      </c>
      <c r="E29" s="29">
        <f t="shared" si="1"/>
        <v>17</v>
      </c>
      <c r="F29" s="29">
        <f>R29</f>
        <v>0</v>
      </c>
      <c r="G29" s="29">
        <f>E29+F29</f>
        <v>17</v>
      </c>
      <c r="H29" s="29">
        <f>T29</f>
        <v>0</v>
      </c>
      <c r="I29" s="29">
        <f>G29+H29</f>
        <v>17</v>
      </c>
      <c r="J29" s="41">
        <v>17</v>
      </c>
      <c r="K29" s="41"/>
      <c r="L29" s="41"/>
      <c r="M29" s="41"/>
      <c r="N29" s="29">
        <f>L29+M29</f>
        <v>0</v>
      </c>
      <c r="O29" s="29"/>
      <c r="P29" s="29"/>
      <c r="Q29" s="29">
        <f>O29+P29</f>
        <v>0</v>
      </c>
      <c r="R29" s="29"/>
      <c r="S29" s="29">
        <f t="shared" si="16"/>
        <v>0</v>
      </c>
      <c r="T29" s="29"/>
      <c r="U29" s="29">
        <f>S29+T29</f>
        <v>0</v>
      </c>
    </row>
    <row r="30" spans="1:21" s="40" customFormat="1" ht="24.75" customHeight="1">
      <c r="A30" s="24"/>
      <c r="B30" s="38" t="s">
        <v>45</v>
      </c>
      <c r="C30" s="26">
        <f>C31+C32+C33+C35</f>
        <v>3480</v>
      </c>
      <c r="D30" s="26">
        <f>D31+D32+D33+D35</f>
        <v>0</v>
      </c>
      <c r="E30" s="26">
        <f>E31+E32+E33+E35+E34</f>
        <v>3480</v>
      </c>
      <c r="F30" s="26">
        <f aca="true" t="shared" si="19" ref="F30:S30">F31+F32+F33+F35+F34</f>
        <v>182</v>
      </c>
      <c r="G30" s="26">
        <f t="shared" si="19"/>
        <v>3662</v>
      </c>
      <c r="H30" s="26">
        <f>H31+H32+H33+H35+H34</f>
        <v>1.7</v>
      </c>
      <c r="I30" s="26">
        <f>I31+I32+I33+I35+I34</f>
        <v>3663.7</v>
      </c>
      <c r="J30" s="26">
        <f t="shared" si="19"/>
        <v>96</v>
      </c>
      <c r="K30" s="26">
        <f t="shared" si="19"/>
        <v>981.5</v>
      </c>
      <c r="L30" s="26">
        <f t="shared" si="19"/>
        <v>1162</v>
      </c>
      <c r="M30" s="26">
        <f t="shared" si="19"/>
        <v>-328</v>
      </c>
      <c r="N30" s="26">
        <f t="shared" si="19"/>
        <v>834</v>
      </c>
      <c r="O30" s="26">
        <f t="shared" si="19"/>
        <v>1240.5</v>
      </c>
      <c r="P30" s="26">
        <f t="shared" si="19"/>
        <v>328</v>
      </c>
      <c r="Q30" s="26">
        <f t="shared" si="19"/>
        <v>1568.5</v>
      </c>
      <c r="R30" s="26">
        <f t="shared" si="19"/>
        <v>182</v>
      </c>
      <c r="S30" s="26">
        <f t="shared" si="19"/>
        <v>1750.5</v>
      </c>
      <c r="T30" s="26">
        <f>T31+T32+T33+T35+T34</f>
        <v>1.7</v>
      </c>
      <c r="U30" s="26">
        <f>U31+U32+U33+U35+U34</f>
        <v>1752.2</v>
      </c>
    </row>
    <row r="31" spans="1:21" s="37" customFormat="1" ht="24.75" customHeight="1">
      <c r="A31" s="27"/>
      <c r="B31" s="43" t="s">
        <v>26</v>
      </c>
      <c r="C31" s="29">
        <f t="shared" si="6"/>
        <v>37</v>
      </c>
      <c r="D31" s="29">
        <f t="shared" si="7"/>
        <v>0</v>
      </c>
      <c r="E31" s="29">
        <f t="shared" si="1"/>
        <v>37</v>
      </c>
      <c r="F31" s="29">
        <f>R31</f>
        <v>0</v>
      </c>
      <c r="G31" s="29">
        <f>E31+F31</f>
        <v>37</v>
      </c>
      <c r="H31" s="29">
        <f>T31</f>
        <v>0</v>
      </c>
      <c r="I31" s="29">
        <f>G31+H31</f>
        <v>37</v>
      </c>
      <c r="J31" s="41">
        <v>37</v>
      </c>
      <c r="K31" s="41"/>
      <c r="L31" s="41"/>
      <c r="M31" s="41"/>
      <c r="N31" s="29">
        <f>L31+M31</f>
        <v>0</v>
      </c>
      <c r="O31" s="29"/>
      <c r="P31" s="29"/>
      <c r="Q31" s="29">
        <f>O31+P31</f>
        <v>0</v>
      </c>
      <c r="R31" s="29"/>
      <c r="S31" s="29">
        <f>Q31+R31</f>
        <v>0</v>
      </c>
      <c r="T31" s="29"/>
      <c r="U31" s="29">
        <f>S31+T31</f>
        <v>0</v>
      </c>
    </row>
    <row r="32" spans="1:21" s="37" customFormat="1" ht="24.75" customHeight="1">
      <c r="A32" s="27"/>
      <c r="B32" s="43" t="s">
        <v>27</v>
      </c>
      <c r="C32" s="29">
        <f t="shared" si="6"/>
        <v>59</v>
      </c>
      <c r="D32" s="29">
        <f t="shared" si="7"/>
        <v>0</v>
      </c>
      <c r="E32" s="29">
        <f t="shared" si="1"/>
        <v>59</v>
      </c>
      <c r="F32" s="29">
        <f>R32</f>
        <v>0</v>
      </c>
      <c r="G32" s="29">
        <f>E32+F32</f>
        <v>59</v>
      </c>
      <c r="H32" s="29">
        <f>T32</f>
        <v>0</v>
      </c>
      <c r="I32" s="29">
        <f>G32+H32</f>
        <v>59</v>
      </c>
      <c r="J32" s="41">
        <v>59</v>
      </c>
      <c r="K32" s="41"/>
      <c r="L32" s="41"/>
      <c r="M32" s="41"/>
      <c r="N32" s="29">
        <f>L32+M32</f>
        <v>0</v>
      </c>
      <c r="O32" s="29"/>
      <c r="P32" s="29"/>
      <c r="Q32" s="29">
        <f>O32+P32</f>
        <v>0</v>
      </c>
      <c r="R32" s="29"/>
      <c r="S32" s="29">
        <f>Q32+R32</f>
        <v>0</v>
      </c>
      <c r="T32" s="29"/>
      <c r="U32" s="29">
        <f>S32+T32</f>
        <v>0</v>
      </c>
    </row>
    <row r="33" spans="1:21" s="37" customFormat="1" ht="34.5" customHeight="1">
      <c r="A33" s="27"/>
      <c r="B33" s="43" t="s">
        <v>28</v>
      </c>
      <c r="C33" s="29">
        <f t="shared" si="6"/>
        <v>1222</v>
      </c>
      <c r="D33" s="29">
        <f t="shared" si="7"/>
        <v>0</v>
      </c>
      <c r="E33" s="29">
        <f t="shared" si="1"/>
        <v>1222</v>
      </c>
      <c r="F33" s="29">
        <f>R33</f>
        <v>0</v>
      </c>
      <c r="G33" s="29">
        <f>E33+F33</f>
        <v>1222</v>
      </c>
      <c r="H33" s="29">
        <f>T33</f>
        <v>1.7</v>
      </c>
      <c r="I33" s="29">
        <f>G33+H33</f>
        <v>1223.7</v>
      </c>
      <c r="J33" s="41"/>
      <c r="K33" s="41">
        <v>60</v>
      </c>
      <c r="L33" s="41">
        <v>1162</v>
      </c>
      <c r="M33" s="41">
        <v>-328</v>
      </c>
      <c r="N33" s="29">
        <f>L33+M33</f>
        <v>834</v>
      </c>
      <c r="O33" s="29"/>
      <c r="P33" s="29">
        <v>328</v>
      </c>
      <c r="Q33" s="29">
        <f>O33+P33</f>
        <v>328</v>
      </c>
      <c r="R33" s="29"/>
      <c r="S33" s="29">
        <f>Q33+R33</f>
        <v>328</v>
      </c>
      <c r="T33" s="29">
        <v>1.7</v>
      </c>
      <c r="U33" s="29">
        <f>S33+T33</f>
        <v>329.7</v>
      </c>
    </row>
    <row r="34" spans="1:21" s="37" customFormat="1" ht="49.5">
      <c r="A34" s="27"/>
      <c r="B34" s="43" t="s">
        <v>50</v>
      </c>
      <c r="C34" s="29"/>
      <c r="D34" s="29"/>
      <c r="E34" s="29"/>
      <c r="F34" s="29">
        <f>R34</f>
        <v>182</v>
      </c>
      <c r="G34" s="29">
        <f>E34+F34</f>
        <v>182</v>
      </c>
      <c r="H34" s="29">
        <f>T34</f>
        <v>0</v>
      </c>
      <c r="I34" s="29">
        <f>G34+H34</f>
        <v>182</v>
      </c>
      <c r="J34" s="41"/>
      <c r="K34" s="41"/>
      <c r="L34" s="41"/>
      <c r="M34" s="41"/>
      <c r="N34" s="29"/>
      <c r="O34" s="29"/>
      <c r="P34" s="29"/>
      <c r="Q34" s="29"/>
      <c r="R34" s="29">
        <v>182</v>
      </c>
      <c r="S34" s="29">
        <f>Q34+R34</f>
        <v>182</v>
      </c>
      <c r="T34" s="29"/>
      <c r="U34" s="29">
        <f>S34+T34</f>
        <v>182</v>
      </c>
    </row>
    <row r="35" spans="1:21" s="37" customFormat="1" ht="24.75" customHeight="1">
      <c r="A35" s="27"/>
      <c r="B35" s="28" t="s">
        <v>29</v>
      </c>
      <c r="C35" s="29">
        <f t="shared" si="6"/>
        <v>2162</v>
      </c>
      <c r="D35" s="29">
        <f t="shared" si="7"/>
        <v>0</v>
      </c>
      <c r="E35" s="29">
        <f t="shared" si="1"/>
        <v>2162</v>
      </c>
      <c r="F35" s="29">
        <f>R35</f>
        <v>0</v>
      </c>
      <c r="G35" s="29">
        <f>E35+F35</f>
        <v>2162</v>
      </c>
      <c r="H35" s="29">
        <f>T35</f>
        <v>0</v>
      </c>
      <c r="I35" s="29">
        <f>G35+H35</f>
        <v>2162</v>
      </c>
      <c r="J35" s="41"/>
      <c r="K35" s="41">
        <v>921.5</v>
      </c>
      <c r="L35" s="41"/>
      <c r="M35" s="41"/>
      <c r="N35" s="29">
        <f>L35+M35</f>
        <v>0</v>
      </c>
      <c r="O35" s="29">
        <v>1240.5</v>
      </c>
      <c r="P35" s="29"/>
      <c r="Q35" s="29">
        <f>O35+P35</f>
        <v>1240.5</v>
      </c>
      <c r="R35" s="29"/>
      <c r="S35" s="29">
        <f>Q35+R35</f>
        <v>1240.5</v>
      </c>
      <c r="T35" s="29"/>
      <c r="U35" s="29">
        <f>S35+T35</f>
        <v>1240.5</v>
      </c>
    </row>
    <row r="36" spans="1:21" s="40" customFormat="1" ht="34.5" customHeight="1">
      <c r="A36" s="24"/>
      <c r="B36" s="38" t="s">
        <v>46</v>
      </c>
      <c r="C36" s="26">
        <f>C37</f>
        <v>307</v>
      </c>
      <c r="D36" s="26">
        <f t="shared" si="7"/>
        <v>0</v>
      </c>
      <c r="E36" s="26">
        <f>E37</f>
        <v>307</v>
      </c>
      <c r="F36" s="26">
        <f aca="true" t="shared" si="20" ref="F36:U36">F37</f>
        <v>0</v>
      </c>
      <c r="G36" s="26">
        <f t="shared" si="20"/>
        <v>307</v>
      </c>
      <c r="H36" s="26">
        <f t="shared" si="20"/>
        <v>-1.7</v>
      </c>
      <c r="I36" s="26">
        <f t="shared" si="20"/>
        <v>305.3</v>
      </c>
      <c r="J36" s="26">
        <f t="shared" si="20"/>
        <v>0</v>
      </c>
      <c r="K36" s="26">
        <f t="shared" si="20"/>
        <v>0</v>
      </c>
      <c r="L36" s="26">
        <f t="shared" si="20"/>
        <v>110.5</v>
      </c>
      <c r="M36" s="26">
        <f t="shared" si="20"/>
        <v>0</v>
      </c>
      <c r="N36" s="26">
        <f t="shared" si="20"/>
        <v>110.5</v>
      </c>
      <c r="O36" s="26">
        <f t="shared" si="20"/>
        <v>196.5</v>
      </c>
      <c r="P36" s="26">
        <f t="shared" si="20"/>
        <v>0</v>
      </c>
      <c r="Q36" s="26">
        <f t="shared" si="20"/>
        <v>196.5</v>
      </c>
      <c r="R36" s="26">
        <f t="shared" si="20"/>
        <v>0</v>
      </c>
      <c r="S36" s="26">
        <f t="shared" si="20"/>
        <v>196.5</v>
      </c>
      <c r="T36" s="26">
        <f t="shared" si="20"/>
        <v>-1.7</v>
      </c>
      <c r="U36" s="26">
        <f t="shared" si="20"/>
        <v>194.8</v>
      </c>
    </row>
    <row r="37" spans="1:21" s="37" customFormat="1" ht="24.75" customHeight="1">
      <c r="A37" s="27"/>
      <c r="B37" s="28" t="s">
        <v>30</v>
      </c>
      <c r="C37" s="29">
        <f t="shared" si="6"/>
        <v>307</v>
      </c>
      <c r="D37" s="29">
        <f t="shared" si="7"/>
        <v>0</v>
      </c>
      <c r="E37" s="29">
        <f t="shared" si="1"/>
        <v>307</v>
      </c>
      <c r="F37" s="29">
        <f>R37</f>
        <v>0</v>
      </c>
      <c r="G37" s="29">
        <f>E37+F37</f>
        <v>307</v>
      </c>
      <c r="H37" s="29">
        <f>T37</f>
        <v>-1.7</v>
      </c>
      <c r="I37" s="29">
        <f>G37+H37</f>
        <v>305.3</v>
      </c>
      <c r="J37" s="41"/>
      <c r="K37" s="41"/>
      <c r="L37" s="41">
        <v>110.5</v>
      </c>
      <c r="M37" s="41"/>
      <c r="N37" s="29">
        <f>L37+M37</f>
        <v>110.5</v>
      </c>
      <c r="O37" s="29">
        <v>196.5</v>
      </c>
      <c r="P37" s="29"/>
      <c r="Q37" s="29">
        <f>O37+P37</f>
        <v>196.5</v>
      </c>
      <c r="R37" s="29"/>
      <c r="S37" s="29">
        <f>Q37+R37</f>
        <v>196.5</v>
      </c>
      <c r="T37" s="29">
        <v>-1.7</v>
      </c>
      <c r="U37" s="29">
        <f>S37+T37</f>
        <v>194.8</v>
      </c>
    </row>
    <row r="38" spans="1:21" s="39" customFormat="1" ht="34.5" customHeight="1">
      <c r="A38" s="24" t="s">
        <v>31</v>
      </c>
      <c r="B38" s="25" t="s">
        <v>59</v>
      </c>
      <c r="C38" s="26">
        <f>C39</f>
        <v>1000</v>
      </c>
      <c r="D38" s="26">
        <f>D39</f>
        <v>0</v>
      </c>
      <c r="E38" s="26">
        <f>E39</f>
        <v>1000</v>
      </c>
      <c r="F38" s="26">
        <f>F39</f>
        <v>0</v>
      </c>
      <c r="G38" s="26">
        <f>G39+G40+G41</f>
        <v>1000</v>
      </c>
      <c r="H38" s="26">
        <f aca="true" t="shared" si="21" ref="H38:U38">H39+H40+H41</f>
        <v>88</v>
      </c>
      <c r="I38" s="26">
        <f t="shared" si="21"/>
        <v>1088</v>
      </c>
      <c r="J38" s="26">
        <f t="shared" si="21"/>
        <v>147.1</v>
      </c>
      <c r="K38" s="26">
        <f t="shared" si="21"/>
        <v>284.3</v>
      </c>
      <c r="L38" s="26">
        <f t="shared" si="21"/>
        <v>214.9</v>
      </c>
      <c r="M38" s="26">
        <f t="shared" si="21"/>
        <v>0</v>
      </c>
      <c r="N38" s="26">
        <f t="shared" si="21"/>
        <v>214.9</v>
      </c>
      <c r="O38" s="26">
        <f t="shared" si="21"/>
        <v>353.7</v>
      </c>
      <c r="P38" s="26">
        <f t="shared" si="21"/>
        <v>0</v>
      </c>
      <c r="Q38" s="26">
        <f t="shared" si="21"/>
        <v>353.7</v>
      </c>
      <c r="R38" s="26">
        <f t="shared" si="21"/>
        <v>0</v>
      </c>
      <c r="S38" s="26">
        <f t="shared" si="21"/>
        <v>353.7</v>
      </c>
      <c r="T38" s="26">
        <f t="shared" si="21"/>
        <v>88</v>
      </c>
      <c r="U38" s="26">
        <f t="shared" si="21"/>
        <v>441.7</v>
      </c>
    </row>
    <row r="39" spans="1:21" s="44" customFormat="1" ht="24.75" customHeight="1">
      <c r="A39" s="27"/>
      <c r="B39" s="28" t="s">
        <v>60</v>
      </c>
      <c r="C39" s="29">
        <f t="shared" si="6"/>
        <v>1000</v>
      </c>
      <c r="D39" s="29">
        <f t="shared" si="7"/>
        <v>0</v>
      </c>
      <c r="E39" s="29">
        <f t="shared" si="1"/>
        <v>1000</v>
      </c>
      <c r="F39" s="29">
        <f>R39</f>
        <v>0</v>
      </c>
      <c r="G39" s="29">
        <f>E39+F39</f>
        <v>1000</v>
      </c>
      <c r="H39" s="29">
        <f>T39</f>
        <v>0</v>
      </c>
      <c r="I39" s="29">
        <f>G39+H39</f>
        <v>1000</v>
      </c>
      <c r="J39" s="41">
        <v>147.1</v>
      </c>
      <c r="K39" s="41">
        <v>284.3</v>
      </c>
      <c r="L39" s="41">
        <v>214.9</v>
      </c>
      <c r="M39" s="41"/>
      <c r="N39" s="29">
        <f>L39+M39</f>
        <v>214.9</v>
      </c>
      <c r="O39" s="29">
        <v>353.7</v>
      </c>
      <c r="P39" s="29"/>
      <c r="Q39" s="29">
        <f>O39+P39</f>
        <v>353.7</v>
      </c>
      <c r="R39" s="29"/>
      <c r="S39" s="29">
        <f>Q39+R39</f>
        <v>353.7</v>
      </c>
      <c r="T39" s="29"/>
      <c r="U39" s="29">
        <f>S39+T39</f>
        <v>353.7</v>
      </c>
    </row>
    <row r="40" spans="1:21" s="44" customFormat="1" ht="33">
      <c r="A40" s="27"/>
      <c r="B40" s="28" t="s">
        <v>61</v>
      </c>
      <c r="C40" s="29"/>
      <c r="D40" s="29"/>
      <c r="E40" s="29"/>
      <c r="F40" s="29"/>
      <c r="G40" s="29"/>
      <c r="H40" s="29">
        <f>T40</f>
        <v>9</v>
      </c>
      <c r="I40" s="29">
        <f>G40+H40</f>
        <v>9</v>
      </c>
      <c r="J40" s="41"/>
      <c r="K40" s="41"/>
      <c r="L40" s="41"/>
      <c r="M40" s="41"/>
      <c r="N40" s="29"/>
      <c r="O40" s="29"/>
      <c r="P40" s="29"/>
      <c r="Q40" s="29"/>
      <c r="R40" s="29"/>
      <c r="S40" s="29"/>
      <c r="T40" s="29">
        <v>9</v>
      </c>
      <c r="U40" s="29">
        <f>S40+T40</f>
        <v>9</v>
      </c>
    </row>
    <row r="41" spans="1:21" s="44" customFormat="1" ht="33">
      <c r="A41" s="27"/>
      <c r="B41" s="28" t="s">
        <v>62</v>
      </c>
      <c r="C41" s="29"/>
      <c r="D41" s="29"/>
      <c r="E41" s="29"/>
      <c r="F41" s="29"/>
      <c r="G41" s="29"/>
      <c r="H41" s="29">
        <f>T41</f>
        <v>79</v>
      </c>
      <c r="I41" s="29">
        <f>G41+H41</f>
        <v>79</v>
      </c>
      <c r="J41" s="41"/>
      <c r="K41" s="41"/>
      <c r="L41" s="41"/>
      <c r="M41" s="41"/>
      <c r="N41" s="29"/>
      <c r="O41" s="29"/>
      <c r="P41" s="29"/>
      <c r="Q41" s="29"/>
      <c r="R41" s="29"/>
      <c r="S41" s="29"/>
      <c r="T41" s="29">
        <v>79</v>
      </c>
      <c r="U41" s="29">
        <f>S41+T41</f>
        <v>79</v>
      </c>
    </row>
    <row r="42" spans="1:23" s="45" customFormat="1" ht="34.5" customHeight="1">
      <c r="A42" s="24" t="s">
        <v>32</v>
      </c>
      <c r="B42" s="25" t="s">
        <v>33</v>
      </c>
      <c r="C42" s="26">
        <f aca="true" t="shared" si="22" ref="C42:S42">C8+C10</f>
        <v>7049</v>
      </c>
      <c r="D42" s="26">
        <f t="shared" si="22"/>
        <v>4500</v>
      </c>
      <c r="E42" s="26">
        <f t="shared" si="22"/>
        <v>11654</v>
      </c>
      <c r="F42" s="26">
        <f t="shared" si="22"/>
        <v>1039.3</v>
      </c>
      <c r="G42" s="26">
        <f t="shared" si="22"/>
        <v>12693.3</v>
      </c>
      <c r="H42" s="26">
        <f>H8+H10</f>
        <v>0</v>
      </c>
      <c r="I42" s="26">
        <f>I8+I10</f>
        <v>12693.3</v>
      </c>
      <c r="J42" s="26">
        <f t="shared" si="22"/>
        <v>1108.2</v>
      </c>
      <c r="K42" s="26">
        <f t="shared" si="22"/>
        <v>1967.7</v>
      </c>
      <c r="L42" s="26">
        <f t="shared" si="22"/>
        <v>1487.4</v>
      </c>
      <c r="M42" s="26">
        <f t="shared" si="22"/>
        <v>0</v>
      </c>
      <c r="N42" s="26">
        <f t="shared" si="22"/>
        <v>1487.4</v>
      </c>
      <c r="O42" s="26">
        <f t="shared" si="22"/>
        <v>2813.7</v>
      </c>
      <c r="P42" s="26">
        <f t="shared" si="22"/>
        <v>4277</v>
      </c>
      <c r="Q42" s="26">
        <f t="shared" si="22"/>
        <v>7090.7</v>
      </c>
      <c r="R42" s="26">
        <f t="shared" si="22"/>
        <v>1039.3</v>
      </c>
      <c r="S42" s="26">
        <f t="shared" si="22"/>
        <v>8130</v>
      </c>
      <c r="T42" s="26">
        <f>T8+T10</f>
        <v>0</v>
      </c>
      <c r="U42" s="26">
        <f>U8+U10</f>
        <v>8130</v>
      </c>
      <c r="W42" s="61">
        <f>8130-U42</f>
        <v>0</v>
      </c>
    </row>
    <row r="43" spans="1:19" s="45" customFormat="1" ht="24.75" customHeight="1">
      <c r="A43" s="46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s="45" customFormat="1" ht="16.5">
      <c r="A44" s="63" t="s">
        <v>58</v>
      </c>
      <c r="B44" s="63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s="36" customFormat="1" ht="16.5" hidden="1" outlineLevel="1">
      <c r="A45" s="57"/>
      <c r="B45" s="56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</row>
    <row r="46" spans="1:16" s="36" customFormat="1" ht="16.5" hidden="1" outlineLevel="1">
      <c r="A46" s="57"/>
      <c r="B46" s="58" t="s">
        <v>34</v>
      </c>
      <c r="C46" s="51"/>
      <c r="D46" s="50"/>
      <c r="E46" s="50"/>
      <c r="F46" s="50"/>
      <c r="G46" s="50"/>
      <c r="H46" s="50"/>
      <c r="I46" s="50"/>
      <c r="J46" s="51"/>
      <c r="K46" s="50"/>
      <c r="M46" s="49"/>
      <c r="N46" s="49"/>
      <c r="P46" s="51" t="s">
        <v>35</v>
      </c>
    </row>
    <row r="47" spans="1:2" ht="16.5" collapsed="1">
      <c r="A47" s="64" t="s">
        <v>55</v>
      </c>
      <c r="B47" s="64"/>
    </row>
  </sheetData>
  <mergeCells count="4">
    <mergeCell ref="B5:S5"/>
    <mergeCell ref="A44:B44"/>
    <mergeCell ref="A47:B47"/>
    <mergeCell ref="A1:B1"/>
  </mergeCells>
  <conditionalFormatting sqref="J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7" r:id="rId1"/>
  <rowBreaks count="1" manualBreakCount="1">
    <brk id="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2006-12-28T09:36:13Z</cp:lastPrinted>
  <dcterms:created xsi:type="dcterms:W3CDTF">2006-09-06T08:26:52Z</dcterms:created>
  <dcterms:modified xsi:type="dcterms:W3CDTF">2007-01-22T04:03:29Z</dcterms:modified>
  <cp:category/>
  <cp:version/>
  <cp:contentType/>
  <cp:contentStatus/>
</cp:coreProperties>
</file>