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285" windowWidth="19320" windowHeight="13095" firstSheet="2" activeTab="2"/>
  </bookViews>
  <sheets>
    <sheet name="ФНР_1вар (2)" sheetId="1" r:id="rId1"/>
    <sheet name="Лист1" sheetId="2" r:id="rId2"/>
    <sheet name="ФНР_основной" sheetId="3" r:id="rId3"/>
  </sheets>
  <definedNames>
    <definedName name="Z_03E9FE6B_F332_11D7_AC07_00D0B7BFB203_.wvu.PrintArea" localSheetId="0" hidden="1">'ФНР_1вар (2)'!$B$1:$E$15</definedName>
    <definedName name="Z_03E9FE6B_F332_11D7_AC07_00D0B7BFB203_.wvu.PrintArea" localSheetId="2" hidden="1">'ФНР_основной'!$A$2:$B$28</definedName>
    <definedName name="Z_03E9FE6B_F332_11D7_AC07_00D0B7BFB203_.wvu.PrintTitles" localSheetId="0" hidden="1">'ФНР_1вар (2)'!$7:$7</definedName>
    <definedName name="Z_03E9FE6B_F332_11D7_AC07_00D0B7BFB203_.wvu.PrintTitles" localSheetId="2" hidden="1">'ФНР_основной'!$10:$10</definedName>
    <definedName name="Z_1408D4E0_F4B5_11D7_870F_009027A6C48C_.wvu.Cols" localSheetId="0" hidden="1">'ФНР_1вар (2)'!#REF!</definedName>
    <definedName name="Z_1408D4E0_F4B5_11D7_870F_009027A6C48C_.wvu.Cols" localSheetId="2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2" hidden="1">'ФНР_основной'!$A$2:$B$28</definedName>
    <definedName name="Z_1408D4E0_F4B5_11D7_870F_009027A6C48C_.wvu.PrintTitles" localSheetId="0" hidden="1">'ФНР_1вар (2)'!$7:$7</definedName>
    <definedName name="Z_1408D4E0_F4B5_11D7_870F_009027A6C48C_.wvu.PrintTitles" localSheetId="2" hidden="1">'ФНР_основной'!$10:$10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2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2" hidden="1">'ФНР_основной'!$A$2:$B$28</definedName>
    <definedName name="Z_1BE592D6_7812_4E19_9AC7_C8102C6FECCF_.wvu.PrintTitles" localSheetId="0" hidden="1">'ФНР_1вар (2)'!$7:$7</definedName>
    <definedName name="Z_1BE592D6_7812_4E19_9AC7_C8102C6FECCF_.wvu.PrintTitles" localSheetId="2" hidden="1">'ФНР_основной'!$10:$10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2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2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2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2" hidden="1">'ФНР_основной'!$A$2:$B$28</definedName>
    <definedName name="Z_3AE60815_C3B9_4576_B22C_FD300646EDB0_.wvu.PrintTitles" localSheetId="0" hidden="1">'ФНР_1вар (2)'!$7:$7</definedName>
    <definedName name="Z_3AE60815_C3B9_4576_B22C_FD300646EDB0_.wvu.PrintTitles" localSheetId="2" hidden="1">'ФНР_основной'!$10:$10</definedName>
    <definedName name="Z_4278F54F_EC7E_4645_84D7_77A328CF1819_.wvu.Cols" localSheetId="0" hidden="1">'ФНР_1вар (2)'!#REF!</definedName>
    <definedName name="Z_4278F54F_EC7E_4645_84D7_77A328CF1819_.wvu.Cols" localSheetId="2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2" hidden="1">'ФНР_основной'!$A$2:$B$28</definedName>
    <definedName name="Z_4278F54F_EC7E_4645_84D7_77A328CF1819_.wvu.PrintTitles" localSheetId="0" hidden="1">'ФНР_1вар (2)'!$7:$7</definedName>
    <definedName name="Z_4278F54F_EC7E_4645_84D7_77A328CF1819_.wvu.PrintTitles" localSheetId="2" hidden="1">'ФНР_основной'!$10:$10</definedName>
    <definedName name="Z_65F87CC0_F8E2_11D7_A9EF_009027A6C22F_.wvu.Cols" localSheetId="0" hidden="1">'ФНР_1вар (2)'!#REF!</definedName>
    <definedName name="Z_65F87CC0_F8E2_11D7_A9EF_009027A6C22F_.wvu.Cols" localSheetId="2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2" hidden="1">'ФНР_основной'!$A$2:$B$28</definedName>
    <definedName name="Z_65F87CC0_F8E2_11D7_A9EF_009027A6C22F_.wvu.PrintTitles" localSheetId="0" hidden="1">'ФНР_1вар (2)'!$7:$7</definedName>
    <definedName name="Z_65F87CC0_F8E2_11D7_A9EF_009027A6C22F_.wvu.PrintTitles" localSheetId="2" hidden="1">'ФНР_основной'!$10:$10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2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2" hidden="1">'ФНР_основной'!$A$2:$B$28</definedName>
    <definedName name="Z_6F7F2B2F_4324_4976_8A65_77BA0A61269D_.wvu.PrintTitles" localSheetId="0" hidden="1">'ФНР_1вар (2)'!$7:$7</definedName>
    <definedName name="Z_6F7F2B2F_4324_4976_8A65_77BA0A61269D_.wvu.PrintTitles" localSheetId="2" hidden="1">'ФНР_основной'!$10:$10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2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2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2" hidden="1">'ФНР_основной'!$A$2:$B$28</definedName>
    <definedName name="Z_A13C28EB_AC64_4D61_983B_364D23C66144_.wvu.PrintTitles" localSheetId="0" hidden="1">'ФНР_1вар (2)'!$7:$7</definedName>
    <definedName name="Z_A13C28EB_AC64_4D61_983B_364D23C66144_.wvu.PrintTitles" localSheetId="2" hidden="1">'ФНР_основной'!$10:$10</definedName>
    <definedName name="Z_A13C28EB_AC64_4D61_983B_364D23C66144_.wvu.Rows" localSheetId="0" hidden="1">'ФНР_1вар (2)'!#REF!,'ФНР_1вар (2)'!#REF!</definedName>
    <definedName name="Z_A13C28EB_AC64_4D61_983B_364D23C66144_.wvu.Rows" localSheetId="2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2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2" hidden="1">'ФНР_основной'!$A$2:$B$28</definedName>
    <definedName name="Z_AD4FE466_0F42_4980_803F_8C55183A8122_.wvu.PrintTitles" localSheetId="0" hidden="1">'ФНР_1вар (2)'!$7:$7</definedName>
    <definedName name="Z_AD4FE466_0F42_4980_803F_8C55183A8122_.wvu.PrintTitles" localSheetId="2" hidden="1">'ФНР_основной'!$10:$10</definedName>
    <definedName name="Z_B9EC7D41_008A_11D8_9D04_009027A6C496_.wvu.PrintArea" localSheetId="0" hidden="1">'ФНР_1вар (2)'!$B$1:$E$15</definedName>
    <definedName name="Z_B9EC7D41_008A_11D8_9D04_009027A6C496_.wvu.PrintArea" localSheetId="2" hidden="1">'ФНР_основной'!$A$2:$B$28</definedName>
    <definedName name="Z_B9EC7D41_008A_11D8_9D04_009027A6C496_.wvu.PrintTitles" localSheetId="0" hidden="1">'ФНР_1вар (2)'!$7:$7</definedName>
    <definedName name="Z_B9EC7D41_008A_11D8_9D04_009027A6C496_.wvu.PrintTitles" localSheetId="2" hidden="1">'ФНР_основной'!$10:$10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2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2" hidden="1">'ФНР_основной'!$A$2:$B$28</definedName>
    <definedName name="Z_C77813EF_DB5F_4A3D_AC46_41F35E51795F_.wvu.PrintTitles" localSheetId="0" hidden="1">'ФНР_1вар (2)'!$7:$7</definedName>
    <definedName name="Z_C77813EF_DB5F_4A3D_AC46_41F35E51795F_.wvu.PrintTitles" localSheetId="2" hidden="1">'ФНР_основной'!$10:$10</definedName>
    <definedName name="Z_C77813EF_DB5F_4A3D_AC46_41F35E51795F_.wvu.Rows" localSheetId="0" hidden="1">'ФНР_1вар (2)'!#REF!,'ФНР_1вар (2)'!#REF!</definedName>
    <definedName name="Z_C77813EF_DB5F_4A3D_AC46_41F35E51795F_.wvu.Rows" localSheetId="2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2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2" hidden="1">'ФНР_основной'!$A$2:$B$28</definedName>
    <definedName name="Z_CA051906_837A_4904_91DB_9E6912B5AB6E_.wvu.PrintTitles" localSheetId="0" hidden="1">'ФНР_1вар (2)'!$7:$7</definedName>
    <definedName name="Z_CA051906_837A_4904_91DB_9E6912B5AB6E_.wvu.PrintTitles" localSheetId="2" hidden="1">'ФНР_основной'!$10:$10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2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2" hidden="1">'ФНР_основной'!$A$2:$B$28</definedName>
    <definedName name="Z_D55972E9_67B4_4688_A9DB_4AE445FAF453_.wvu.PrintTitles" localSheetId="0" hidden="1">'ФНР_1вар (2)'!$7:$7</definedName>
    <definedName name="Z_D55972E9_67B4_4688_A9DB_4AE445FAF453_.wvu.PrintTitles" localSheetId="2" hidden="1">'ФНР_основной'!$10:$10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2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2" hidden="1">'ФНР_основной'!$A$2:$B$28</definedName>
    <definedName name="Z_FADAD500_4DBE_11D8_A5E1_009027A6C50C_.wvu.PrintTitles" localSheetId="0" hidden="1">'ФНР_1вар (2)'!$7:$7</definedName>
    <definedName name="Z_FADAD500_4DBE_11D8_A5E1_009027A6C50C_.wvu.PrintTitles" localSheetId="2" hidden="1">'ФНР_основной'!$10:$10</definedName>
    <definedName name="_xlnm.Print_Titles" localSheetId="0">'ФНР_1вар (2)'!$7:$7</definedName>
    <definedName name="_xlnm.Print_Titles" localSheetId="2">'ФНР_основной'!$11:$11</definedName>
    <definedName name="_xlnm.Print_Area" localSheetId="0">'ФНР_1вар (2)'!$A$1:$K$15</definedName>
    <definedName name="_xlnm.Print_Area" localSheetId="2">'ФНР_основной'!$A$1:$H$61</definedName>
  </definedNames>
  <calcPr fullCalcOnLoad="1"/>
</workbook>
</file>

<file path=xl/sharedStrings.xml><?xml version="1.0" encoding="utf-8"?>
<sst xmlns="http://schemas.openxmlformats.org/spreadsheetml/2006/main" count="241" uniqueCount="211">
  <si>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</si>
  <si>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</si>
  <si>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</si>
  <si>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</si>
  <si>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</si>
  <si>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</si>
  <si>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</si>
  <si>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</si>
  <si>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</si>
  <si>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</si>
  <si>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</si>
  <si>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</si>
  <si>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</si>
  <si>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</si>
  <si>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</si>
  <si>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</si>
  <si>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</si>
  <si>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</si>
  <si>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</si>
  <si>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</si>
  <si>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</si>
  <si>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</si>
  <si>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</si>
  <si>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</si>
  <si>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</si>
  <si>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</si>
  <si>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</si>
  <si>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</si>
  <si>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</si>
  <si>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>0701</t>
  </si>
  <si>
    <t>Визы:</t>
  </si>
  <si>
    <t>______________А.П.Голубев</t>
  </si>
  <si>
    <t>Исполнено</t>
  </si>
  <si>
    <t>8. Управление капитального строительства Администрации 
ЗАТО Северск</t>
  </si>
  <si>
    <t>Направлено средств на финансирование расходов за счет средств ФНР, всего, в том числе:</t>
  </si>
  <si>
    <t>Дата, номер Распоряжения Администрации ЗАТО Северск</t>
  </si>
  <si>
    <t>1. Управление капитального строительства Администрации 
ЗАТО Северск</t>
  </si>
  <si>
    <t>2. Управление капитального строительства Администрации 
ЗАТО Северск</t>
  </si>
  <si>
    <t>Изготовление кадастровых паспортов</t>
  </si>
  <si>
    <t>9. Управление капитального строительства Администрации 
ЗАТО Северск</t>
  </si>
  <si>
    <t>Проектные работы «Обследование технического состояния строительных конструкций здания МОУ «Северская гимназия» по ул.Калинина, 88»</t>
  </si>
  <si>
    <t>Направления 
расходования средств</t>
  </si>
  <si>
    <t>0709</t>
  </si>
  <si>
    <t xml:space="preserve">Капитальный ремонт цокольной части участка здания № 1 МУ ДОЛ «Березка» </t>
  </si>
  <si>
    <t xml:space="preserve">Текущий ремонт перегородки между буфетной и санузлом группы № 5 МДОУ «Детский сад КВ № 6» </t>
  </si>
  <si>
    <t>0309</t>
  </si>
  <si>
    <t>Разработка проектно-сметной документации на капитальный ремонт кровли МОУ «СОШ № 87»</t>
  </si>
  <si>
    <t xml:space="preserve">Инструментальное обследование строительных конструкций (стены) мастерских МОУ «СОШ № 198» </t>
  </si>
  <si>
    <t>Разработка проектно-сметной документации на капитальный ремонт стен спортивного зала и стен левого крыла здания МОУ «СОШ № 88»</t>
  </si>
  <si>
    <t>направлено</t>
  </si>
  <si>
    <t>исполнено</t>
  </si>
  <si>
    <t>Проектные работы на капитальный ремонт спортивного комплекса «Юпитер» МОУ ЗАТО Северск ДОД СДЮСШОР гимнастики им.Р.Кузнецова</t>
  </si>
  <si>
    <t>Обследование строительных конструкций здания МОУ «СОШ № 78»</t>
  </si>
  <si>
    <t>«Расширение территории кладбища в дер.Семиозерки (ПИР)»</t>
  </si>
  <si>
    <t xml:space="preserve">Инструментальное обследование здания МДОУ «Детский сад ОВ № 48» (корпус 2), МДОУ  «Детский сад № 1» </t>
  </si>
  <si>
    <t>Проведение работ по лесоустройству и корректировке Лесохозяйственного регламента</t>
  </si>
  <si>
    <t>Выполнение работ по сносу аварийных домов, признанных непригодными для проживания, на территории г.Северска</t>
  </si>
  <si>
    <t>Проведение работ по разборке здания медвытрезвителя по ул.Первомайской, 4а</t>
  </si>
  <si>
    <t>I Капитальный ремонт объектов бюджетной сферы, в т.ч.:</t>
  </si>
  <si>
    <t>II Капитальный ремонт нежилых помещений, в т.ч.:</t>
  </si>
  <si>
    <t>III Капитальное строительство, в т.ч.:</t>
  </si>
  <si>
    <t xml:space="preserve">IV Текущий ремонт зданий и сооружений, в т.ч.: </t>
  </si>
  <si>
    <t xml:space="preserve">Выплаты в соответствии с ч. 4 ст. 49 Устава городского округа ЗАТО Северск Томской области </t>
  </si>
  <si>
    <t>Текущий ремонт фасада жилого дома по ул.Транспортной, 58</t>
  </si>
  <si>
    <t>ИТОГО:</t>
  </si>
  <si>
    <t>Кап. ремонт АПС и СО о пожаре МДОУ ЦРР детский сад № 58 «Родничок»,  МДОУ «Детский сад № 60»</t>
  </si>
  <si>
    <t>Проектные работы по кап. ремонту АПС и СО о пожаре МДОУ «Детский сад № 11»,  МДОУ «Детский сад ОВ № 48», МДОУ «Детский сад № 54»</t>
  </si>
  <si>
    <t>Капитальный ремонт стены здания магазина «Сибиряк» 
по просп.Коммунистическому, 97</t>
  </si>
  <si>
    <t>Технологическое присоединение к электрическим сетям здания МОУ СФМЛ</t>
  </si>
  <si>
    <t>Текущий  ремонт  полов  в местах общего пользования в здании по просп.Коммунистическому, 42</t>
  </si>
  <si>
    <t>из них на исполнение мероприятий итогового протокола</t>
  </si>
  <si>
    <t>V Иные мероприятия, в т.ч.:</t>
  </si>
  <si>
    <t>99,36*</t>
  </si>
  <si>
    <t>Направления расходования средств ФНР</t>
  </si>
  <si>
    <r>
      <t xml:space="preserve">«Реконструкция автодороги № 10 г.Северска» </t>
    </r>
    <r>
      <rPr>
        <i/>
        <sz val="10"/>
        <rFont val="Arial Cyr"/>
        <family val="0"/>
      </rPr>
      <t>(технологическое присоединение к электрическим сетям, корректировка ПИР)</t>
    </r>
  </si>
  <si>
    <r>
      <t xml:space="preserve">«Реконструкция автодороги ЦКПП-Путепровод» </t>
    </r>
    <r>
      <rPr>
        <i/>
        <sz val="10"/>
        <rFont val="Arial Cyr"/>
        <family val="0"/>
      </rPr>
      <t>(технологическое присоединение к электрическим сетям)</t>
    </r>
  </si>
  <si>
    <r>
      <t xml:space="preserve"> «Строительство водопроводной насосной станции 2-го подъема на площадке водозабора № 1 г.Северска Томской области (ремонтные площадки в камерах № 5,6)» </t>
    </r>
    <r>
      <rPr>
        <i/>
        <sz val="10"/>
        <rFont val="Arial Cyr"/>
        <family val="0"/>
      </rPr>
      <t>(СМР)</t>
    </r>
  </si>
  <si>
    <t xml:space="preserve">«Строительство кольцевого водопровода по ул.Ленина в пос.Орловка (ПИР)» </t>
  </si>
  <si>
    <r>
      <t xml:space="preserve">«Строительство водопровода по ул.Озерной в пос.Самусь, в т.ч. ПИР» </t>
    </r>
    <r>
      <rPr>
        <i/>
        <sz val="10"/>
        <rFont val="Arial Cyr"/>
        <family val="0"/>
      </rPr>
      <t>(ПИР, межевание)</t>
    </r>
  </si>
  <si>
    <r>
      <t xml:space="preserve"> «Строительство водопровода по ул.К.Маркса в пос.Самусь, в т.ч. ПИР» </t>
    </r>
    <r>
      <rPr>
        <i/>
        <sz val="10"/>
        <rFont val="Arial Cyr"/>
        <family val="0"/>
      </rPr>
      <t>(ПИР, межевание)</t>
    </r>
  </si>
  <si>
    <r>
      <t xml:space="preserve">«Наружное освещение Иглаково (ул.Трудовая)» </t>
    </r>
    <r>
      <rPr>
        <i/>
        <sz val="10"/>
        <rFont val="Arial Cyr"/>
        <family val="0"/>
      </rPr>
      <t>(технологическое присоединение к электрическим сетям)</t>
    </r>
  </si>
  <si>
    <r>
      <t>«Строительство почетной аллеи на существующем кладбище на 20 захоронений»</t>
    </r>
    <r>
      <rPr>
        <i/>
        <sz val="10"/>
        <rFont val="Arial Cyr"/>
        <family val="0"/>
      </rPr>
      <t xml:space="preserve"> (технологическое присоединение к электрическим сетям)</t>
    </r>
  </si>
  <si>
    <r>
      <t xml:space="preserve">«Строительство инженерных сетей 12-го микрорайона» </t>
    </r>
    <r>
      <rPr>
        <i/>
        <sz val="10"/>
        <rFont val="Arial Cyr"/>
        <family val="0"/>
      </rPr>
      <t>(технологическое присоединение к электрическим сетям)</t>
    </r>
  </si>
  <si>
    <t>Закупка автотранспортных средств и коммунальной техники для нужд ЗАТО Северск (на условиях софинансирования)**</t>
  </si>
  <si>
    <t xml:space="preserve">* - в соответствии с п.22 итогового протокола согласительной комиссии первоначально было выделено 355,0 тыс.руб. По результатам проведения торгов произведено уменьшение ЛБО на сумму экономии 255,64 тыс.руб. </t>
  </si>
  <si>
    <t xml:space="preserve">исполн итоговый прот </t>
  </si>
  <si>
    <t>** - в соответствии с Протоколом заседания комиссии по исполнению ФНР от 12.07.2010 № 18, принято решение признать  утратившим силу Распоряжение Администрации ЗАТО Северск от 12.02.2010 № 105-р «О выделении Управлению имущественных отношений Администрации ЗАТО Северск бюджетных ассигнований из Фонда непредвиденных расходов Администрации ЗАТО Северск», средства будут восстановлены в ФНР.</t>
  </si>
  <si>
    <t>ОТЧЕТ</t>
  </si>
  <si>
    <t>об использовании бюджетных ассигнований резервных фондов Администрации ЗАТО Северск</t>
  </si>
  <si>
    <t>Утверждено по бюджету на 2011 год - всего, в том числе:</t>
  </si>
  <si>
    <t xml:space="preserve">от 07.02.2011                                                                                                                                                                                           № 96-р </t>
  </si>
  <si>
    <t xml:space="preserve">от 10.02.2011                                                                                                                                                                                         № 113-р </t>
  </si>
  <si>
    <t>3. Управление капитального строительства Администрации 
ЗАТО Северск</t>
  </si>
  <si>
    <t xml:space="preserve">4. Управление имущественных отношений Администрации ЗАТО Северск </t>
  </si>
  <si>
    <t xml:space="preserve">от 10.02.2011                                                                                                                                                                                         № 112-р </t>
  </si>
  <si>
    <t>5. Управление образования Администрации 
ЗАТО Северск</t>
  </si>
  <si>
    <t xml:space="preserve">Приобретение интерактивной доски SMART Board 640       </t>
  </si>
  <si>
    <t xml:space="preserve">от 14.02.2011                                                                                                                                                                                         № 139-р </t>
  </si>
  <si>
    <t>6. Управление образования Администрации 
ЗАТО Северск</t>
  </si>
  <si>
    <t>7. Управление капитального строительства Администрации 
ЗАТО Северск</t>
  </si>
  <si>
    <t xml:space="preserve">от 21.02.2011                                                                                                                                                                                         № 158-р </t>
  </si>
  <si>
    <t xml:space="preserve">от 03.03.2011                                                                                                                                                                                         № 197-р </t>
  </si>
  <si>
    <t xml:space="preserve">от 25.03.2011                                                                                                                                                                                         № 257-р </t>
  </si>
  <si>
    <t>М.А.Баравлева</t>
  </si>
  <si>
    <t>77 38 87</t>
  </si>
  <si>
    <t>Утв. Думой ЗАТО Северск                на 2011 год</t>
  </si>
  <si>
    <t>Процент исполнения    к плану       2011 года</t>
  </si>
  <si>
    <t>Остаток средств по резервному фонду и ФНР  - всего, в том числе:</t>
  </si>
  <si>
    <t xml:space="preserve"> - по резервному фонду </t>
  </si>
  <si>
    <t xml:space="preserve"> - по ФНР</t>
  </si>
  <si>
    <t>10. Управление имущественных отношений Администрации 
ЗАТО Северск</t>
  </si>
  <si>
    <t>от 06.04.2011
№ 328-р</t>
  </si>
  <si>
    <t>11. Управление капитального строительства Администрации 
ЗАТО Северск</t>
  </si>
  <si>
    <t>12. Управление имущественных отношений Администрации 
ЗАТО Северск</t>
  </si>
  <si>
    <t>от 08.04.2011
№ 331-р</t>
  </si>
  <si>
    <t>13. Управление молодежной 
и семейной политики, культуры и спорта Администрации ЗАТО Северск</t>
  </si>
  <si>
    <t>от 26.04.2011
№ 388-р</t>
  </si>
  <si>
    <t>14. Управление имущественных отношений Администрации 
ЗАТО Северск</t>
  </si>
  <si>
    <t>от 20.04.2011
№ 376-р
от 10.06.2011
№ 546-р</t>
  </si>
  <si>
    <t>15. Управление молодежной 
и семейной политики, культуры 
и спорта Администрации ЗАТО Северск</t>
  </si>
  <si>
    <t>Текущий ремонт помещений Муниципального учреждения ЗАТО Северск «Самусьский центр культуры»</t>
  </si>
  <si>
    <t>от 04.05.2011 
№ 424-р</t>
  </si>
  <si>
    <t>16. Управление 
по внегородским территориям ЗАТО Северск</t>
  </si>
  <si>
    <t>Приобретение мусорных контейнеров</t>
  </si>
  <si>
    <t>от 04.05.2011
№ 423-р</t>
  </si>
  <si>
    <t>от 23.05.2011
№ 491-р</t>
  </si>
  <si>
    <t>18. Управление молодежной 
и семейной политики, культуры 
и спорта Администрации ЗАТО Северск</t>
  </si>
  <si>
    <t xml:space="preserve">от 31.05.2011
№ 522-р </t>
  </si>
  <si>
    <t>19. Управление имущественных отношений Администрации 
ЗАТО Северск</t>
  </si>
  <si>
    <t>Проведение противопожарных мероприятий</t>
  </si>
  <si>
    <t>от 10.06.2011
№ 545-р</t>
  </si>
  <si>
    <t>20. Управление капитального строительства Администрации 
ЗАТО Северск</t>
  </si>
  <si>
    <t>от 10.06.2011
№ 547-р</t>
  </si>
  <si>
    <t>21. Управление капитального строительства Администрации 
ЗАТО Северск</t>
  </si>
  <si>
    <t>от 29.06.2011
№ 605-р</t>
  </si>
  <si>
    <t>0505</t>
  </si>
  <si>
    <t>0401</t>
  </si>
  <si>
    <t>0707</t>
  </si>
  <si>
    <t>0801</t>
  </si>
  <si>
    <t>0503</t>
  </si>
  <si>
    <t>0104</t>
  </si>
  <si>
    <t>1. Управление 
по делам защиты населения 
и территорий 
от чрезвычайных ситуаций Администрации ЗАТО Северск</t>
  </si>
  <si>
    <t>от 29.03.2011
№ 281-р</t>
  </si>
  <si>
    <t>0602</t>
  </si>
  <si>
    <t>2. Комитет охраны окружающей среды и природных ресурсов Администрации ЗАТО Северск</t>
  </si>
  <si>
    <t>Сдача отходов, содержащих ртуть</t>
  </si>
  <si>
    <t>от 29.03.2011
№ 281-р
от 27.05.2011
№ 510-р</t>
  </si>
  <si>
    <t>от 21.02.2011                                                                                                                                                                                         № 157-р                        от 29.06.2011               № 606-р</t>
  </si>
  <si>
    <t>17. Администрация 
ЗАТО Северск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</si>
  <si>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</si>
  <si>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</si>
  <si>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Организация работы нештатного водомерного поста в пос.Орловка       в период весеннего половодья 2011 года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</si>
  <si>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                 по ул.Судостроителей, д.10                  в пос.Самусь»</t>
  </si>
  <si>
    <t>Разработка проектно-сметной документации на капитальный ремонт автоматической пожарной сигнализации в образовательных учреждениях (МОУ «Орловская СОШ»)</t>
  </si>
  <si>
    <t>Разработка проектно-сметной документации на капитальный ремонт автоматической пожарной сигнализации в образовательных учреждениях                               (МДОУ «Детский сад № 7»,                   МДОУ «Детский сад № 11»,                        МДОУ «Детский сад № 17»,                                               МДОУ «Детский сад ПО № 35», МДОУ «ЦРР - детский сад № 45», МДОУ «Детский сад ОВ № 53», МДОУ «ЦРР - детский сад № 59»)</t>
  </si>
  <si>
    <t>Приобретение мотопомпы для организованного пропуска талых вод весной</t>
  </si>
  <si>
    <t>Выплаты в соответствии с частью 4 статьи 49 Устава городского округа ЗАТО Северск Томской области         и Распоряжением Администрации ЗАТО Северск от 28.08.2009 № 817-р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</si>
  <si>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в ГИС (ПИР)»</t>
  </si>
  <si>
    <t>Капитальный ремонт автоматической пожарной сигнализации и системы оповещения о пожаре здания               по адресу: Томская область, ЗАТО Северск, г.Северск, ул.Лесная, 1а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</si>
  <si>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         к жилому дому № 8 в микрорайоне Сосновка"</t>
  </si>
  <si>
    <t>Текущий ремонт полов в вестибюле                          и на лестничной клетке (слева            от центрального входа) в здании            по адресу: Томская область,           ЗАТО Северск, г.Северск, просп.Коммунистический, 42</t>
  </si>
  <si>
    <t>Выплата в соответствии с частью 4 статьи 49 Устава городского округа ЗАТО Северск Томской области          и Распоряжением Администрации ЗАТО Северск от 28.08.2009 № 817-р</t>
  </si>
  <si>
    <t>Приобретение насосной станции         по адресу: Томская область, ЗАТО Северск, г.Северск, ул.Лесная, 1/1, строение № 6</t>
  </si>
  <si>
    <t>Текущий ремонт обеденного зала          и столовой и административно-медицинского корпуса детского оздоровительного лагеря "Зеленый мыс"</t>
  </si>
  <si>
    <t>Выплата в соответствии с частью 4 статьи 49 Устава городского округа ЗАТО Северск Томской области         и Распоряжением Администрации ЗАТО Северск от 28.08.2009 № 817-р</t>
  </si>
  <si>
    <t>Подготовка и проведение оздоровительной кампании детского оздоровительного лагеря "Восход" (текущий ремонт помещений, противопожарные мероприятия, укрепление материально-технической базы)</t>
  </si>
  <si>
    <t>Проведение инженерно-гидрогеологических изысканий               по объекту капитального строительства муниципальной собственности ЗАТО Северск "Строительство дренажной системы     к жилому дому по адресу: Томская область, ЗАТО Северск, г.Северск, ул.Лесная, 12б"</t>
  </si>
  <si>
    <t>Разработка проектно-сметной документации по объекту капитального строительства муниципальной собственности ЗАТО Северск "Строительство резервной магистральной теплосети от ТК-3а    до ТП-6 в Иглаково"</t>
  </si>
  <si>
    <t>Направлено средств на финансирование расходов за счет средств резервного фонда, всего, в том числе:</t>
  </si>
  <si>
    <t>от 06.04.2011
№ 237-р
от 18.08.2011
№ 769-р</t>
  </si>
  <si>
    <t>0804</t>
  </si>
  <si>
    <t>22. Управление молодежной 
и семейной политики, культуры и спорта Администрации ЗАТО Северск</t>
  </si>
  <si>
    <t xml:space="preserve">Предоставление субсидии АНКО «Дом культуры им.Н.Островского» на организацию выступлений духового оркестра на площади у Дома культуры им.Н.Островского </t>
  </si>
  <si>
    <t>от 08.07.2011
№ 646-р</t>
  </si>
  <si>
    <t>23. Управление молодежной 
и семейной политики, культуры и спорта Администрации ЗАТО Северск</t>
  </si>
  <si>
    <t xml:space="preserve">Предоставление МОУ ЗАТО Северск ДОД СДЮСШОР «Лидер» бюджетных ассигнований на проведение текущего ремонта теплового узла ввода в подтрибунном помещении стадиона «Янтарь» по адресу: Томская область, ЗАТО Северск, г.Северск, ул.Мира, 33 </t>
  </si>
  <si>
    <t>от 29.07.2011
№ 710-р</t>
  </si>
  <si>
    <t>24. Управление жилищно-коммунального хозяйства, транспорта и связи Администрации ЗАТО Северск</t>
  </si>
  <si>
    <t>от 15.09.2011
№ 837-р</t>
  </si>
  <si>
    <t>0412</t>
  </si>
  <si>
    <t>25. Управление имущественных отношений Администрации 
ЗАТО Северск</t>
  </si>
  <si>
    <t>Приобретение автомобиля модели - ГАЗ-2217/22171 для последующей передачи его в безвозмездное временное пользование ИФНС России по ЗАТО Северск (с целью организации мобильного передвижного налогового пункта)</t>
  </si>
  <si>
    <t>от 10.10.2011
№ 913-р</t>
  </si>
  <si>
    <t>26. Управление молодежной 
и семейной политики, культуры и спорта Администрации ЗАТО Северск</t>
  </si>
  <si>
    <t>Выполнение монтажных и демонтажных работ системы отопления здания МУ «МТ «Наш мир» (клуб «И») по адресу: Томская обл., ЗАТО Северск, г.Северск, ул.Чайковского, д.15</t>
  </si>
  <si>
    <t>от 14.10.2011
№ 936-р</t>
  </si>
  <si>
    <t>0106</t>
  </si>
  <si>
    <t>27. Счетная палата ЗАТО Северск</t>
  </si>
  <si>
    <t>Выполнение текущего ремонта теплового ввода здания гаража по адресу: Томская область, ЗАТО Северск, г.Северск, просп.Коммунистический, 42, стр. № 1</t>
  </si>
  <si>
    <t>от 19.10.2011
№ 951-р</t>
  </si>
  <si>
    <t>28. Управление молодежной 
и семейной политики, культуры и спорта Администрации ЗАТО Северск</t>
  </si>
  <si>
    <t>Выполнение текущего ремонта в здании МУ «МТ «Наш мир» (клуб «И») по адресу: Томская область, ЗАТО Северск, г.Северск, ул.Чайковского, д.15</t>
  </si>
  <si>
    <t>от 19.10.2011
№ 952-р</t>
  </si>
  <si>
    <t>29. Управление молодежной 
и семейной политики, культуры и спорта Администрации ЗАТО Северск</t>
  </si>
  <si>
    <t>30. Управление молодежной 
и семейной политики, культуры и спорта Администрации ЗАТО Северск</t>
  </si>
  <si>
    <t xml:space="preserve">Выполнение текущего ремонта системы канализации в помещении узла ввода МУ «Музей г.Северска» </t>
  </si>
  <si>
    <t>от 30.11.2011
№ 1087-р</t>
  </si>
  <si>
    <t xml:space="preserve">Предоставление МОУ ЗАТО Северск ДОД СДЮСШ хоккея и футбола «Смена» бюджетных ассигнований на устройство сцены, приобретение материалов и оборудования в целях обеспечения безопасности ледового шоу на закрытом хоккейном катке «СеверСК» </t>
  </si>
  <si>
    <t>от 06.12.2011
№ 1122-р
от 21.12.2011
№ 1207-р</t>
  </si>
  <si>
    <t>3. Управление 
по внегородским территориям ЗАТО Северск</t>
  </si>
  <si>
    <t>0113</t>
  </si>
  <si>
    <t>от 07.11.2011
№ 996-р</t>
  </si>
  <si>
    <t>4. Управление 
по делам защиты населения 
и территорий 
от чрезвычайных ситуаций Администрации ЗАТО Северск</t>
  </si>
  <si>
    <t>от 05.12.2011
№ 1119-р</t>
  </si>
  <si>
    <t>за 2011 год</t>
  </si>
  <si>
    <t>Мероприятия по ликвидации свалки горючих отходов в пос.Самусь (ул.Судостроителей, 3)</t>
  </si>
  <si>
    <t xml:space="preserve">       к Решению Думы ЗАТО Северск</t>
  </si>
  <si>
    <t>Восстановление аварийного водопровода холодной воды в МОУ «СОШ № 89»</t>
  </si>
  <si>
    <t xml:space="preserve">       Приложение 11</t>
  </si>
  <si>
    <t>28.03.2012</t>
  </si>
  <si>
    <r>
      <t xml:space="preserve">       от_</t>
    </r>
    <r>
      <rPr>
        <u val="single"/>
        <sz val="12"/>
        <rFont val="Times New Roman CYR"/>
        <family val="0"/>
      </rPr>
      <t>28.06.2012</t>
    </r>
    <r>
      <rPr>
        <sz val="12"/>
        <rFont val="Times New Roman CYR"/>
        <family val="1"/>
      </rPr>
      <t>_ №___</t>
    </r>
    <r>
      <rPr>
        <u val="single"/>
        <sz val="12"/>
        <rFont val="Times New Roman CYR"/>
        <family val="0"/>
      </rPr>
      <t>26/3</t>
    </r>
    <r>
      <rPr>
        <sz val="12"/>
        <rFont val="Times New Roman CYR"/>
        <family val="1"/>
      </rPr>
      <t>______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</si>
</sst>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  <numFmt numFmtId="206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i/>
      <sz val="10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53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" fontId="17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/>
    </xf>
    <xf numFmtId="0" fontId="0" fillId="0" borderId="13" xfId="0" applyBorder="1" applyAlignment="1">
      <alignment wrapText="1"/>
    </xf>
    <xf numFmtId="4" fontId="17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wrapText="1"/>
    </xf>
    <xf numFmtId="4" fontId="20" fillId="0" borderId="14" xfId="0" applyNumberFormat="1" applyFont="1" applyFill="1" applyBorder="1" applyAlignment="1">
      <alignment vertical="center"/>
    </xf>
    <xf numFmtId="0" fontId="0" fillId="0" borderId="13" xfId="0" applyFont="1" applyBorder="1" applyAlignment="1">
      <alignment wrapText="1"/>
    </xf>
    <xf numFmtId="4" fontId="19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11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wrapText="1"/>
    </xf>
    <xf numFmtId="0" fontId="19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vertical="center"/>
    </xf>
    <xf numFmtId="0" fontId="19" fillId="0" borderId="15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72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" fontId="10" fillId="25" borderId="10" xfId="0" applyNumberFormat="1" applyFont="1" applyFill="1" applyBorder="1" applyAlignment="1">
      <alignment horizontal="right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" fontId="6" fillId="25" borderId="10" xfId="0" applyNumberFormat="1" applyFont="1" applyFill="1" applyBorder="1" applyAlignment="1">
      <alignment horizontal="right" vertical="center" wrapText="1"/>
    </xf>
    <xf numFmtId="4" fontId="6" fillId="26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4" fontId="6" fillId="0" borderId="10" xfId="61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6" t="s">
        <v>13</v>
      </c>
      <c r="D5" s="136"/>
      <c r="E5" s="136"/>
      <c r="F5" s="136"/>
      <c r="G5" s="136"/>
      <c r="H5" s="136"/>
      <c r="I5" s="137"/>
      <c r="J5" s="137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54.25390625" style="0" customWidth="1"/>
    <col min="2" max="2" width="14.125" style="0" customWidth="1"/>
    <col min="3" max="3" width="15.875" style="0" customWidth="1"/>
    <col min="4" max="4" width="12.25390625" style="0" customWidth="1"/>
    <col min="6" max="6" width="17.875" style="0" customWidth="1"/>
  </cols>
  <sheetData>
    <row r="1" spans="1:5" ht="78.75">
      <c r="A1" s="111" t="s">
        <v>73</v>
      </c>
      <c r="B1" s="112" t="s">
        <v>49</v>
      </c>
      <c r="C1" s="113" t="s">
        <v>70</v>
      </c>
      <c r="D1" s="114" t="s">
        <v>50</v>
      </c>
      <c r="E1" t="s">
        <v>85</v>
      </c>
    </row>
    <row r="2" spans="1:6" ht="30.75" customHeight="1">
      <c r="A2" s="88" t="s">
        <v>58</v>
      </c>
      <c r="B2" s="85">
        <v>3997.78</v>
      </c>
      <c r="C2" s="116">
        <v>2333.89</v>
      </c>
      <c r="D2" s="89">
        <v>2598.38</v>
      </c>
      <c r="E2" s="83">
        <f>E3+E12</f>
        <v>1570.43</v>
      </c>
      <c r="F2" s="83"/>
    </row>
    <row r="3" spans="1:7" ht="30" customHeight="1">
      <c r="A3" s="90" t="s">
        <v>65</v>
      </c>
      <c r="B3" s="82">
        <v>1505.44</v>
      </c>
      <c r="C3" s="82">
        <v>1505.44</v>
      </c>
      <c r="D3" s="91">
        <v>1505.43</v>
      </c>
      <c r="E3">
        <v>1505.43</v>
      </c>
      <c r="G3" s="83">
        <f>E2+E31</f>
        <v>2468.9</v>
      </c>
    </row>
    <row r="4" spans="1:4" ht="30" customHeight="1">
      <c r="A4" s="90" t="s">
        <v>54</v>
      </c>
      <c r="B4" s="82">
        <v>141.63</v>
      </c>
      <c r="C4" s="82"/>
      <c r="D4" s="91">
        <v>49.49</v>
      </c>
    </row>
    <row r="5" spans="1:4" ht="43.5" customHeight="1">
      <c r="A5" s="90" t="s">
        <v>66</v>
      </c>
      <c r="B5" s="82">
        <v>99.36</v>
      </c>
      <c r="C5" s="82" t="s">
        <v>72</v>
      </c>
      <c r="D5" s="92"/>
    </row>
    <row r="6" spans="1:4" ht="42" customHeight="1">
      <c r="A6" s="93" t="s">
        <v>40</v>
      </c>
      <c r="B6" s="82">
        <v>125</v>
      </c>
      <c r="C6" s="82"/>
      <c r="D6" s="91">
        <v>125</v>
      </c>
    </row>
    <row r="7" spans="1:4" ht="25.5">
      <c r="A7" s="90" t="s">
        <v>68</v>
      </c>
      <c r="B7" s="82">
        <v>758.38</v>
      </c>
      <c r="C7" s="82"/>
      <c r="D7" s="91">
        <v>758.38</v>
      </c>
    </row>
    <row r="8" spans="1:4" ht="27" customHeight="1">
      <c r="A8" s="90" t="s">
        <v>52</v>
      </c>
      <c r="B8" s="82">
        <v>455.08</v>
      </c>
      <c r="C8" s="82"/>
      <c r="D8" s="91">
        <v>95.08</v>
      </c>
    </row>
    <row r="9" spans="1:4" ht="25.5">
      <c r="A9" s="90" t="s">
        <v>46</v>
      </c>
      <c r="B9" s="82">
        <v>63.03</v>
      </c>
      <c r="C9" s="82"/>
      <c r="D9" s="91"/>
    </row>
    <row r="10" spans="1:4" ht="25.5">
      <c r="A10" s="90" t="s">
        <v>47</v>
      </c>
      <c r="B10" s="82">
        <v>29.63</v>
      </c>
      <c r="C10" s="82"/>
      <c r="D10" s="91"/>
    </row>
    <row r="11" spans="1:4" ht="38.25">
      <c r="A11" s="90" t="s">
        <v>48</v>
      </c>
      <c r="B11" s="82">
        <v>76.37</v>
      </c>
      <c r="C11" s="82">
        <v>76.37</v>
      </c>
      <c r="D11" s="91"/>
    </row>
    <row r="12" spans="1:5" ht="38.25">
      <c r="A12" s="90" t="s">
        <v>51</v>
      </c>
      <c r="B12" s="82">
        <v>652.72</v>
      </c>
      <c r="C12" s="82">
        <v>652.72</v>
      </c>
      <c r="D12" s="91">
        <v>65</v>
      </c>
      <c r="E12">
        <v>65</v>
      </c>
    </row>
    <row r="13" spans="1:5" ht="25.5">
      <c r="A13" s="90" t="s">
        <v>43</v>
      </c>
      <c r="B13" s="82">
        <v>91.14</v>
      </c>
      <c r="C13" s="82"/>
      <c r="D13" s="91"/>
      <c r="E13" s="83"/>
    </row>
    <row r="14" spans="1:5" ht="31.5" customHeight="1">
      <c r="A14" s="88" t="s">
        <v>59</v>
      </c>
      <c r="B14" s="86">
        <v>54.88</v>
      </c>
      <c r="C14" s="86"/>
      <c r="D14" s="94"/>
      <c r="E14" s="83"/>
    </row>
    <row r="15" spans="1:5" ht="25.5">
      <c r="A15" s="95" t="s">
        <v>67</v>
      </c>
      <c r="B15" s="82">
        <v>54.88</v>
      </c>
      <c r="C15" s="82"/>
      <c r="D15" s="91"/>
      <c r="E15" s="83"/>
    </row>
    <row r="16" spans="1:4" ht="18" customHeight="1">
      <c r="A16" s="88" t="s">
        <v>60</v>
      </c>
      <c r="B16" s="87">
        <f>SUM(B17:B26)</f>
        <v>1275.7499999999995</v>
      </c>
      <c r="C16" s="87">
        <f>C22+C23</f>
        <v>14.75</v>
      </c>
      <c r="D16" s="96">
        <f>SUM(D17:D26)</f>
        <v>684.5199999999998</v>
      </c>
    </row>
    <row r="17" spans="1:4" ht="38.25">
      <c r="A17" s="93" t="s">
        <v>74</v>
      </c>
      <c r="B17" s="82">
        <v>565.12</v>
      </c>
      <c r="C17" s="82"/>
      <c r="D17" s="91">
        <v>224.23</v>
      </c>
    </row>
    <row r="18" spans="1:4" ht="38.25">
      <c r="A18" s="93" t="s">
        <v>75</v>
      </c>
      <c r="B18" s="82">
        <v>396.96</v>
      </c>
      <c r="C18" s="82"/>
      <c r="D18" s="91">
        <v>396.95</v>
      </c>
    </row>
    <row r="19" spans="1:4" ht="15.75" customHeight="1">
      <c r="A19" s="97" t="s">
        <v>53</v>
      </c>
      <c r="B19" s="84">
        <v>129.87</v>
      </c>
      <c r="C19" s="84"/>
      <c r="D19" s="98"/>
    </row>
    <row r="20" spans="1:4" ht="38.25">
      <c r="A20" s="93" t="s">
        <v>76</v>
      </c>
      <c r="B20" s="82">
        <v>99.07</v>
      </c>
      <c r="C20" s="82"/>
      <c r="D20" s="99"/>
    </row>
    <row r="21" spans="1:4" ht="25.5">
      <c r="A21" s="90" t="s">
        <v>77</v>
      </c>
      <c r="B21" s="82">
        <v>68.33</v>
      </c>
      <c r="C21" s="82"/>
      <c r="D21" s="100">
        <v>61.69</v>
      </c>
    </row>
    <row r="22" spans="1:4" ht="25.5">
      <c r="A22" s="90" t="s">
        <v>78</v>
      </c>
      <c r="B22" s="82">
        <v>8.85</v>
      </c>
      <c r="C22" s="82">
        <v>8.85</v>
      </c>
      <c r="D22" s="99"/>
    </row>
    <row r="23" spans="1:4" ht="25.5">
      <c r="A23" s="93" t="s">
        <v>79</v>
      </c>
      <c r="B23" s="82">
        <v>5.9</v>
      </c>
      <c r="C23" s="82">
        <v>5.9</v>
      </c>
      <c r="D23" s="99"/>
    </row>
    <row r="24" spans="1:4" ht="38.25">
      <c r="A24" s="93" t="s">
        <v>80</v>
      </c>
      <c r="B24" s="82">
        <v>0.55</v>
      </c>
      <c r="C24" s="82"/>
      <c r="D24" s="99">
        <v>0.55</v>
      </c>
    </row>
    <row r="25" spans="1:4" ht="38.25">
      <c r="A25" s="93" t="s">
        <v>81</v>
      </c>
      <c r="B25" s="82">
        <v>0.55</v>
      </c>
      <c r="C25" s="82"/>
      <c r="D25" s="101">
        <v>0.55</v>
      </c>
    </row>
    <row r="26" spans="1:4" ht="30" customHeight="1">
      <c r="A26" s="93" t="s">
        <v>82</v>
      </c>
      <c r="B26" s="82">
        <v>0.55</v>
      </c>
      <c r="C26" s="82"/>
      <c r="D26" s="101">
        <v>0.55</v>
      </c>
    </row>
    <row r="27" spans="1:4" ht="24" customHeight="1">
      <c r="A27" s="102" t="s">
        <v>61</v>
      </c>
      <c r="B27" s="86">
        <v>243.53</v>
      </c>
      <c r="C27" s="86"/>
      <c r="D27" s="103">
        <v>143.54</v>
      </c>
    </row>
    <row r="28" spans="1:4" ht="30" customHeight="1">
      <c r="A28" s="104" t="s">
        <v>69</v>
      </c>
      <c r="B28" s="82">
        <v>97.45</v>
      </c>
      <c r="C28" s="82"/>
      <c r="D28" s="101">
        <v>97.45</v>
      </c>
    </row>
    <row r="29" spans="1:4" ht="25.5">
      <c r="A29" s="104" t="s">
        <v>63</v>
      </c>
      <c r="B29" s="82">
        <v>99.98</v>
      </c>
      <c r="C29" s="82"/>
      <c r="D29" s="101"/>
    </row>
    <row r="30" spans="1:4" ht="25.5">
      <c r="A30" s="104" t="s">
        <v>44</v>
      </c>
      <c r="B30" s="82">
        <v>46.1</v>
      </c>
      <c r="C30" s="82"/>
      <c r="D30" s="101">
        <v>46.09</v>
      </c>
    </row>
    <row r="31" spans="1:5" ht="18" customHeight="1">
      <c r="A31" s="105" t="s">
        <v>71</v>
      </c>
      <c r="B31" s="87">
        <f>SUM(B32:B37)</f>
        <v>19476.62</v>
      </c>
      <c r="C31" s="87">
        <f>C33</f>
        <v>3800</v>
      </c>
      <c r="D31" s="96">
        <f>SUM(D32:D36)</f>
        <v>2475.59</v>
      </c>
      <c r="E31">
        <v>898.47</v>
      </c>
    </row>
    <row r="32" spans="1:4" ht="24.75" customHeight="1">
      <c r="A32" s="106" t="s">
        <v>62</v>
      </c>
      <c r="B32" s="84">
        <v>1516.35</v>
      </c>
      <c r="C32" s="84"/>
      <c r="D32" s="98">
        <v>1145.04</v>
      </c>
    </row>
    <row r="33" spans="1:4" ht="25.5">
      <c r="A33" s="90" t="s">
        <v>55</v>
      </c>
      <c r="B33" s="82">
        <v>3852.03</v>
      </c>
      <c r="C33" s="82">
        <v>3800</v>
      </c>
      <c r="D33" s="101">
        <v>898.47</v>
      </c>
    </row>
    <row r="34" spans="1:4" ht="25.5">
      <c r="A34" s="90" t="s">
        <v>56</v>
      </c>
      <c r="B34" s="82">
        <v>1031.7</v>
      </c>
      <c r="C34" s="82"/>
      <c r="D34" s="101">
        <v>326.57</v>
      </c>
    </row>
    <row r="35" spans="1:4" ht="12.75">
      <c r="A35" s="97" t="s">
        <v>38</v>
      </c>
      <c r="B35" s="82">
        <v>6.41</v>
      </c>
      <c r="C35" s="82"/>
      <c r="D35" s="107">
        <v>6.4</v>
      </c>
    </row>
    <row r="36" spans="1:6" ht="25.5">
      <c r="A36" s="90" t="s">
        <v>57</v>
      </c>
      <c r="B36" s="82">
        <v>99.12</v>
      </c>
      <c r="C36" s="82"/>
      <c r="D36" s="107">
        <v>99.11</v>
      </c>
      <c r="F36" s="83"/>
    </row>
    <row r="37" spans="1:6" ht="38.25">
      <c r="A37" s="90" t="s">
        <v>83</v>
      </c>
      <c r="B37" s="84">
        <v>12971.01</v>
      </c>
      <c r="C37" s="84"/>
      <c r="D37" s="99"/>
      <c r="F37" s="83"/>
    </row>
    <row r="38" spans="1:6" ht="16.5" thickBot="1">
      <c r="A38" s="108" t="s">
        <v>64</v>
      </c>
      <c r="B38" s="109">
        <f>B2+B14+B16+B27+B31</f>
        <v>25048.559999999998</v>
      </c>
      <c r="C38" s="109">
        <f>C2+C16+C31</f>
        <v>6148.639999999999</v>
      </c>
      <c r="D38" s="110">
        <f>D2+D14+D16+D27+D31</f>
        <v>5902.03</v>
      </c>
      <c r="F38" s="115"/>
    </row>
    <row r="40" spans="1:4" ht="45" customHeight="1">
      <c r="A40" s="138" t="s">
        <v>84</v>
      </c>
      <c r="B40" s="138"/>
      <c r="C40" s="138"/>
      <c r="D40" s="138"/>
    </row>
    <row r="41" ht="8.25" customHeight="1"/>
    <row r="42" spans="1:4" ht="58.5" customHeight="1">
      <c r="A42" s="138" t="s">
        <v>86</v>
      </c>
      <c r="B42" s="138"/>
      <c r="C42" s="138"/>
      <c r="D42" s="138"/>
    </row>
  </sheetData>
  <sheetProtection/>
  <mergeCells count="2">
    <mergeCell ref="A40:D40"/>
    <mergeCell ref="A42:D4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7"/>
  <sheetViews>
    <sheetView showZeros="0" tabSelected="1" view="pageBreakPreview" zoomScale="75" zoomScaleNormal="75" zoomScaleSheetLayoutView="75" zoomScalePageLayoutView="0" workbookViewId="0" topLeftCell="A1">
      <selection activeCell="F3" sqref="F3:H3"/>
    </sheetView>
  </sheetViews>
  <sheetFormatPr defaultColWidth="13.25390625" defaultRowHeight="12.75" outlineLevelCol="1"/>
  <cols>
    <col min="1" max="1" width="5.625" style="77" customWidth="1"/>
    <col min="2" max="2" width="20.75390625" style="67" customWidth="1"/>
    <col min="3" max="3" width="36.75390625" style="67" customWidth="1"/>
    <col min="4" max="4" width="16.25390625" style="67" customWidth="1"/>
    <col min="5" max="5" width="13.25390625" style="67" hidden="1" customWidth="1" outlineLevel="1"/>
    <col min="6" max="6" width="12.75390625" style="67" customWidth="1" collapsed="1"/>
    <col min="7" max="7" width="11.875" style="71" customWidth="1"/>
    <col min="8" max="8" width="12.00390625" style="67" customWidth="1"/>
    <col min="9" max="12" width="13.25390625" style="67" customWidth="1"/>
    <col min="13" max="13" width="15.00390625" style="67" bestFit="1" customWidth="1"/>
    <col min="14" max="16384" width="13.25390625" style="67" customWidth="1"/>
  </cols>
  <sheetData>
    <row r="1" spans="1:8" ht="15.75">
      <c r="A1" s="135"/>
      <c r="F1" s="139" t="s">
        <v>208</v>
      </c>
      <c r="G1" s="139"/>
      <c r="H1" s="139"/>
    </row>
    <row r="2" spans="1:8" ht="15.75" customHeight="1">
      <c r="A2" s="118"/>
      <c r="B2" s="71"/>
      <c r="C2" s="71"/>
      <c r="F2" s="139" t="s">
        <v>206</v>
      </c>
      <c r="G2" s="139"/>
      <c r="H2" s="139"/>
    </row>
    <row r="3" spans="1:8" ht="15" customHeight="1">
      <c r="A3" s="72"/>
      <c r="B3" s="71"/>
      <c r="C3" s="71"/>
      <c r="F3" s="139" t="s">
        <v>210</v>
      </c>
      <c r="G3" s="139"/>
      <c r="H3" s="139"/>
    </row>
    <row r="4" spans="1:8" ht="15" customHeight="1">
      <c r="A4" s="72"/>
      <c r="B4" s="71"/>
      <c r="C4" s="71"/>
      <c r="F4" s="142"/>
      <c r="G4" s="142"/>
      <c r="H4" s="142"/>
    </row>
    <row r="5" spans="1:6" ht="21" customHeight="1">
      <c r="A5" s="72"/>
      <c r="B5" s="73"/>
      <c r="C5" s="73"/>
      <c r="D5" s="73"/>
      <c r="E5" s="73"/>
      <c r="F5" s="53"/>
    </row>
    <row r="6" spans="1:8" ht="17.25" customHeight="1">
      <c r="A6" s="140" t="s">
        <v>87</v>
      </c>
      <c r="B6" s="140"/>
      <c r="C6" s="140"/>
      <c r="D6" s="140"/>
      <c r="E6" s="140"/>
      <c r="F6" s="140"/>
      <c r="G6" s="140"/>
      <c r="H6" s="140"/>
    </row>
    <row r="7" spans="1:8" ht="17.25" customHeight="1">
      <c r="A7" s="140" t="s">
        <v>88</v>
      </c>
      <c r="B7" s="140"/>
      <c r="C7" s="140"/>
      <c r="D7" s="140"/>
      <c r="E7" s="140"/>
      <c r="F7" s="140"/>
      <c r="G7" s="140"/>
      <c r="H7" s="140"/>
    </row>
    <row r="8" spans="1:8" ht="17.25" customHeight="1">
      <c r="A8" s="140" t="s">
        <v>204</v>
      </c>
      <c r="B8" s="140"/>
      <c r="C8" s="140"/>
      <c r="D8" s="140"/>
      <c r="E8" s="140"/>
      <c r="F8" s="140"/>
      <c r="G8" s="140"/>
      <c r="H8" s="140"/>
    </row>
    <row r="9" spans="1:8" ht="21" customHeight="1">
      <c r="A9" s="51"/>
      <c r="B9" s="52"/>
      <c r="C9" s="52"/>
      <c r="D9" s="52"/>
      <c r="E9" s="52"/>
      <c r="H9" s="50" t="s">
        <v>0</v>
      </c>
    </row>
    <row r="10" spans="1:18" s="74" customFormat="1" ht="71.25" customHeight="1">
      <c r="A10" s="81" t="s">
        <v>15</v>
      </c>
      <c r="B10" s="141" t="s">
        <v>26</v>
      </c>
      <c r="C10" s="141"/>
      <c r="D10" s="141"/>
      <c r="E10" s="55" t="s">
        <v>9</v>
      </c>
      <c r="F10" s="55" t="s">
        <v>105</v>
      </c>
      <c r="G10" s="56" t="s">
        <v>32</v>
      </c>
      <c r="H10" s="56" t="s">
        <v>106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75" customFormat="1" ht="18" customHeight="1">
      <c r="A11" s="63" t="s">
        <v>5</v>
      </c>
      <c r="B11" s="64">
        <v>2</v>
      </c>
      <c r="C11" s="64">
        <v>3</v>
      </c>
      <c r="D11" s="64">
        <v>4</v>
      </c>
      <c r="E11" s="65">
        <v>6</v>
      </c>
      <c r="F11" s="65">
        <v>5</v>
      </c>
      <c r="G11" s="66">
        <v>6</v>
      </c>
      <c r="H11" s="66">
        <v>7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8" s="59" customFormat="1" ht="27.75" customHeight="1">
      <c r="A12" s="58"/>
      <c r="B12" s="145" t="s">
        <v>89</v>
      </c>
      <c r="C12" s="145"/>
      <c r="D12" s="145"/>
      <c r="E12" s="121">
        <v>2000</v>
      </c>
      <c r="F12" s="62">
        <f>F13+F23</f>
        <v>12960.109999999999</v>
      </c>
      <c r="G12" s="60">
        <f>G13+G23</f>
        <v>9943.659999999998</v>
      </c>
      <c r="H12" s="61">
        <f>G12/F12*100</f>
        <v>76.72512038863867</v>
      </c>
    </row>
    <row r="13" spans="1:8" ht="54" customHeight="1">
      <c r="A13" s="54"/>
      <c r="B13" s="146" t="s">
        <v>149</v>
      </c>
      <c r="C13" s="147"/>
      <c r="D13" s="148"/>
      <c r="E13" s="80"/>
      <c r="F13" s="62">
        <v>245</v>
      </c>
      <c r="G13" s="60">
        <f>G14</f>
        <v>58.65</v>
      </c>
      <c r="H13" s="61">
        <f>G13/F13*100</f>
        <v>23.93877551020408</v>
      </c>
    </row>
    <row r="14" spans="1:11" ht="41.25" customHeight="1">
      <c r="A14" s="54"/>
      <c r="B14" s="146" t="s">
        <v>168</v>
      </c>
      <c r="C14" s="147"/>
      <c r="D14" s="148"/>
      <c r="E14" s="123"/>
      <c r="F14" s="62">
        <f>F19+F20+F21+F22</f>
        <v>59.059999999999995</v>
      </c>
      <c r="G14" s="60">
        <f>SUM(G19:G22)</f>
        <v>58.65</v>
      </c>
      <c r="H14" s="61">
        <f aca="true" t="shared" si="0" ref="H14:H22">G14/F14*100</f>
        <v>99.30579072130038</v>
      </c>
      <c r="K14" s="117"/>
    </row>
    <row r="15" spans="1:8" ht="69" customHeight="1" hidden="1">
      <c r="A15" s="122"/>
      <c r="B15" s="120" t="s">
        <v>27</v>
      </c>
      <c r="C15" s="120" t="s">
        <v>41</v>
      </c>
      <c r="D15" s="119" t="s">
        <v>35</v>
      </c>
      <c r="E15" s="123"/>
      <c r="F15" s="62"/>
      <c r="G15" s="60"/>
      <c r="H15" s="61" t="e">
        <f t="shared" si="0"/>
        <v>#DIV/0!</v>
      </c>
    </row>
    <row r="16" spans="1:8" ht="69" customHeight="1" hidden="1">
      <c r="A16" s="122"/>
      <c r="B16" s="120"/>
      <c r="C16" s="120"/>
      <c r="D16" s="119"/>
      <c r="E16" s="123"/>
      <c r="F16" s="62">
        <v>201.05</v>
      </c>
      <c r="G16" s="60">
        <v>12.31</v>
      </c>
      <c r="H16" s="61">
        <f t="shared" si="0"/>
        <v>6.122855011191246</v>
      </c>
    </row>
    <row r="17" spans="1:8" ht="69" customHeight="1" hidden="1">
      <c r="A17" s="122"/>
      <c r="B17" s="120"/>
      <c r="C17" s="120"/>
      <c r="D17" s="119"/>
      <c r="E17" s="123"/>
      <c r="F17" s="62">
        <v>99</v>
      </c>
      <c r="G17" s="60"/>
      <c r="H17" s="61">
        <f t="shared" si="0"/>
        <v>0</v>
      </c>
    </row>
    <row r="18" spans="1:8" ht="67.5" customHeight="1">
      <c r="A18" s="54"/>
      <c r="B18" s="56" t="s">
        <v>27</v>
      </c>
      <c r="C18" s="56" t="s">
        <v>41</v>
      </c>
      <c r="D18" s="55" t="s">
        <v>35</v>
      </c>
      <c r="E18" s="80"/>
      <c r="F18" s="62"/>
      <c r="G18" s="60"/>
      <c r="H18" s="61"/>
    </row>
    <row r="19" spans="1:8" ht="129" customHeight="1">
      <c r="A19" s="54" t="s">
        <v>45</v>
      </c>
      <c r="B19" s="130" t="s">
        <v>141</v>
      </c>
      <c r="C19" s="131" t="s">
        <v>151</v>
      </c>
      <c r="D19" s="55" t="s">
        <v>142</v>
      </c>
      <c r="E19" s="80"/>
      <c r="F19" s="62">
        <v>13.42</v>
      </c>
      <c r="G19" s="60">
        <v>13.11</v>
      </c>
      <c r="H19" s="61">
        <f t="shared" si="0"/>
        <v>97.69001490312965</v>
      </c>
    </row>
    <row r="20" spans="1:8" ht="105.75" customHeight="1">
      <c r="A20" s="54" t="s">
        <v>143</v>
      </c>
      <c r="B20" s="130" t="s">
        <v>144</v>
      </c>
      <c r="C20" s="131" t="s">
        <v>145</v>
      </c>
      <c r="D20" s="55" t="s">
        <v>146</v>
      </c>
      <c r="E20" s="80"/>
      <c r="F20" s="62">
        <v>3.91</v>
      </c>
      <c r="G20" s="60">
        <v>3.82</v>
      </c>
      <c r="H20" s="61">
        <f t="shared" si="0"/>
        <v>97.69820971867007</v>
      </c>
    </row>
    <row r="21" spans="1:8" ht="76.5" customHeight="1">
      <c r="A21" s="54" t="s">
        <v>200</v>
      </c>
      <c r="B21" s="68" t="s">
        <v>199</v>
      </c>
      <c r="C21" s="131" t="s">
        <v>205</v>
      </c>
      <c r="D21" s="55" t="s">
        <v>201</v>
      </c>
      <c r="E21" s="80"/>
      <c r="F21" s="62">
        <v>40.01</v>
      </c>
      <c r="G21" s="60">
        <v>40</v>
      </c>
      <c r="H21" s="61">
        <f t="shared" si="0"/>
        <v>99.9750062484379</v>
      </c>
    </row>
    <row r="22" spans="1:8" ht="141" customHeight="1">
      <c r="A22" s="54" t="s">
        <v>45</v>
      </c>
      <c r="B22" s="130" t="s">
        <v>202</v>
      </c>
      <c r="C22" s="131" t="s">
        <v>145</v>
      </c>
      <c r="D22" s="55" t="s">
        <v>203</v>
      </c>
      <c r="E22" s="80"/>
      <c r="F22" s="62">
        <v>1.72</v>
      </c>
      <c r="G22" s="60">
        <v>1.72</v>
      </c>
      <c r="H22" s="61">
        <f t="shared" si="0"/>
        <v>100</v>
      </c>
    </row>
    <row r="23" spans="1:10" ht="40.5" customHeight="1">
      <c r="A23" s="54"/>
      <c r="B23" s="146" t="s">
        <v>150</v>
      </c>
      <c r="C23" s="147"/>
      <c r="D23" s="148"/>
      <c r="E23" s="123"/>
      <c r="F23" s="62">
        <f>10971.66+4010.05-2266.6</f>
        <v>12715.109999999999</v>
      </c>
      <c r="G23" s="60">
        <f>G24</f>
        <v>9885.009999999998</v>
      </c>
      <c r="H23" s="61">
        <f>G23/F23*100</f>
        <v>77.74222952062546</v>
      </c>
      <c r="J23" s="117">
        <f>G23-G24</f>
        <v>0</v>
      </c>
    </row>
    <row r="24" spans="1:18" s="74" customFormat="1" ht="39.75" customHeight="1">
      <c r="A24" s="57"/>
      <c r="B24" s="146" t="s">
        <v>34</v>
      </c>
      <c r="C24" s="147"/>
      <c r="D24" s="148"/>
      <c r="E24" s="62">
        <f>E25+E26+E27+E28+E29</f>
        <v>725.96</v>
      </c>
      <c r="F24" s="62">
        <f>SUM(F25:F54)</f>
        <v>10029.050000000001</v>
      </c>
      <c r="G24" s="60">
        <f>SUM(G25:G54)</f>
        <v>9885.009999999998</v>
      </c>
      <c r="H24" s="61">
        <f>G24/F24*100</f>
        <v>98.56377224163802</v>
      </c>
      <c r="I24" s="117"/>
      <c r="J24" s="67"/>
      <c r="K24" s="67"/>
      <c r="L24" s="67"/>
      <c r="M24" s="67"/>
      <c r="N24" s="67"/>
      <c r="O24" s="67"/>
      <c r="P24" s="67"/>
      <c r="Q24" s="67"/>
      <c r="R24" s="67"/>
    </row>
    <row r="25" spans="1:18" s="74" customFormat="1" ht="149.25" customHeight="1">
      <c r="A25" s="70" t="s">
        <v>29</v>
      </c>
      <c r="B25" s="68" t="s">
        <v>36</v>
      </c>
      <c r="C25" s="132" t="s">
        <v>152</v>
      </c>
      <c r="D25" s="69" t="s">
        <v>90</v>
      </c>
      <c r="E25" s="62">
        <v>92.71</v>
      </c>
      <c r="F25" s="62">
        <v>91.3</v>
      </c>
      <c r="G25" s="60">
        <v>91.29</v>
      </c>
      <c r="H25" s="61">
        <f aca="true" t="shared" si="1" ref="H25:H54">G25/F25*100</f>
        <v>99.98904709748085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8" ht="105" customHeight="1">
      <c r="A26" s="70" t="s">
        <v>28</v>
      </c>
      <c r="B26" s="68" t="s">
        <v>37</v>
      </c>
      <c r="C26" s="132" t="s">
        <v>153</v>
      </c>
      <c r="D26" s="69" t="s">
        <v>91</v>
      </c>
      <c r="E26" s="62">
        <v>147.72</v>
      </c>
      <c r="F26" s="62">
        <v>45</v>
      </c>
      <c r="G26" s="62">
        <v>45</v>
      </c>
      <c r="H26" s="61">
        <f t="shared" si="1"/>
        <v>100</v>
      </c>
    </row>
    <row r="27" spans="1:8" ht="191.25" customHeight="1">
      <c r="A27" s="70" t="s">
        <v>29</v>
      </c>
      <c r="B27" s="68" t="s">
        <v>92</v>
      </c>
      <c r="C27" s="132" t="s">
        <v>154</v>
      </c>
      <c r="D27" s="69" t="s">
        <v>91</v>
      </c>
      <c r="E27" s="124">
        <v>298.53</v>
      </c>
      <c r="F27" s="62">
        <v>208.3</v>
      </c>
      <c r="G27" s="62">
        <v>208.3</v>
      </c>
      <c r="H27" s="61">
        <f t="shared" si="1"/>
        <v>100</v>
      </c>
    </row>
    <row r="28" spans="1:18" s="74" customFormat="1" ht="78.75">
      <c r="A28" s="70" t="s">
        <v>45</v>
      </c>
      <c r="B28" s="68" t="s">
        <v>93</v>
      </c>
      <c r="C28" s="132" t="s">
        <v>155</v>
      </c>
      <c r="D28" s="69" t="s">
        <v>94</v>
      </c>
      <c r="E28" s="124">
        <v>87</v>
      </c>
      <c r="F28" s="62">
        <v>374</v>
      </c>
      <c r="G28" s="60">
        <v>374</v>
      </c>
      <c r="H28" s="61">
        <f t="shared" si="1"/>
        <v>100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s="74" customFormat="1" ht="63">
      <c r="A29" s="70" t="s">
        <v>28</v>
      </c>
      <c r="B29" s="68" t="s">
        <v>95</v>
      </c>
      <c r="C29" s="132" t="s">
        <v>96</v>
      </c>
      <c r="D29" s="69" t="s">
        <v>97</v>
      </c>
      <c r="E29" s="124">
        <v>100</v>
      </c>
      <c r="F29" s="62">
        <v>49</v>
      </c>
      <c r="G29" s="60">
        <v>49</v>
      </c>
      <c r="H29" s="61">
        <f t="shared" si="1"/>
        <v>100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s="74" customFormat="1" ht="94.5">
      <c r="A30" s="70" t="s">
        <v>42</v>
      </c>
      <c r="B30" s="68" t="s">
        <v>98</v>
      </c>
      <c r="C30" s="132" t="s">
        <v>156</v>
      </c>
      <c r="D30" s="69" t="s">
        <v>147</v>
      </c>
      <c r="E30" s="124"/>
      <c r="F30" s="62">
        <v>466.79</v>
      </c>
      <c r="G30" s="60">
        <f>247.13+219.65</f>
        <v>466.78</v>
      </c>
      <c r="H30" s="61">
        <f t="shared" si="1"/>
        <v>99.99785770903404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s="74" customFormat="1" ht="94.5">
      <c r="A31" s="70" t="s">
        <v>19</v>
      </c>
      <c r="B31" s="68" t="s">
        <v>99</v>
      </c>
      <c r="C31" s="132" t="s">
        <v>158</v>
      </c>
      <c r="D31" s="69" t="s">
        <v>100</v>
      </c>
      <c r="E31" s="124"/>
      <c r="F31" s="62">
        <v>722.92</v>
      </c>
      <c r="G31" s="60">
        <v>722.92</v>
      </c>
      <c r="H31" s="61">
        <f t="shared" si="1"/>
        <v>100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s="74" customFormat="1" ht="104.25" customHeight="1">
      <c r="A32" s="70" t="s">
        <v>28</v>
      </c>
      <c r="B32" s="68" t="s">
        <v>33</v>
      </c>
      <c r="C32" s="132" t="s">
        <v>157</v>
      </c>
      <c r="D32" s="69" t="s">
        <v>101</v>
      </c>
      <c r="E32" s="69" t="s">
        <v>101</v>
      </c>
      <c r="F32" s="62">
        <v>29.98</v>
      </c>
      <c r="G32" s="60">
        <v>29.97</v>
      </c>
      <c r="H32" s="61">
        <f t="shared" si="1"/>
        <v>99.96664442961975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s="74" customFormat="1" ht="110.25">
      <c r="A33" s="70" t="s">
        <v>19</v>
      </c>
      <c r="B33" s="68" t="s">
        <v>39</v>
      </c>
      <c r="C33" s="132" t="s">
        <v>159</v>
      </c>
      <c r="D33" s="69" t="s">
        <v>102</v>
      </c>
      <c r="E33" s="124"/>
      <c r="F33" s="62">
        <f>161.58-12.04</f>
        <v>149.54000000000002</v>
      </c>
      <c r="G33" s="60">
        <v>149.53</v>
      </c>
      <c r="H33" s="61">
        <f t="shared" si="1"/>
        <v>99.99331282599972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s="74" customFormat="1" ht="103.5" customHeight="1">
      <c r="A34" s="70" t="s">
        <v>135</v>
      </c>
      <c r="B34" s="68" t="s">
        <v>110</v>
      </c>
      <c r="C34" s="132" t="s">
        <v>160</v>
      </c>
      <c r="D34" s="69" t="s">
        <v>111</v>
      </c>
      <c r="E34" s="62"/>
      <c r="F34" s="62">
        <v>72.53</v>
      </c>
      <c r="G34" s="60">
        <v>72.52</v>
      </c>
      <c r="H34" s="61">
        <f t="shared" si="1"/>
        <v>99.98621260168206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8" s="74" customFormat="1" ht="94.5">
      <c r="A35" s="70" t="s">
        <v>136</v>
      </c>
      <c r="B35" s="68" t="s">
        <v>112</v>
      </c>
      <c r="C35" s="132" t="s">
        <v>161</v>
      </c>
      <c r="D35" s="69" t="s">
        <v>169</v>
      </c>
      <c r="E35" s="62"/>
      <c r="F35" s="62">
        <v>812.23</v>
      </c>
      <c r="G35" s="60">
        <v>812.22</v>
      </c>
      <c r="H35" s="61">
        <f t="shared" si="1"/>
        <v>99.99876882163919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1:18" s="74" customFormat="1" ht="78.75">
      <c r="A36" s="70" t="s">
        <v>19</v>
      </c>
      <c r="B36" s="68" t="s">
        <v>113</v>
      </c>
      <c r="C36" s="132" t="s">
        <v>162</v>
      </c>
      <c r="D36" s="69" t="s">
        <v>114</v>
      </c>
      <c r="E36" s="62"/>
      <c r="F36" s="62">
        <v>1047.98</v>
      </c>
      <c r="G36" s="60">
        <v>1047.98</v>
      </c>
      <c r="H36" s="61">
        <f t="shared" si="1"/>
        <v>100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s="74" customFormat="1" ht="110.25">
      <c r="A37" s="70" t="s">
        <v>137</v>
      </c>
      <c r="B37" s="68" t="s">
        <v>115</v>
      </c>
      <c r="C37" s="132" t="s">
        <v>163</v>
      </c>
      <c r="D37" s="55" t="s">
        <v>116</v>
      </c>
      <c r="E37" s="62"/>
      <c r="F37" s="62">
        <v>493.51</v>
      </c>
      <c r="G37" s="60">
        <v>493.51</v>
      </c>
      <c r="H37" s="61">
        <f t="shared" si="1"/>
        <v>100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s="74" customFormat="1" ht="97.5" customHeight="1">
      <c r="A38" s="70" t="s">
        <v>136</v>
      </c>
      <c r="B38" s="68" t="s">
        <v>117</v>
      </c>
      <c r="C38" s="132" t="s">
        <v>164</v>
      </c>
      <c r="D38" s="55" t="s">
        <v>118</v>
      </c>
      <c r="E38" s="62"/>
      <c r="F38" s="62">
        <v>571.13</v>
      </c>
      <c r="G38" s="60">
        <v>571.12</v>
      </c>
      <c r="H38" s="61">
        <f t="shared" si="1"/>
        <v>99.998249085147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18" s="74" customFormat="1" ht="111.75" customHeight="1">
      <c r="A39" s="70" t="s">
        <v>138</v>
      </c>
      <c r="B39" s="68" t="s">
        <v>119</v>
      </c>
      <c r="C39" s="132" t="s">
        <v>120</v>
      </c>
      <c r="D39" s="55" t="s">
        <v>121</v>
      </c>
      <c r="E39" s="62"/>
      <c r="F39" s="62">
        <v>350</v>
      </c>
      <c r="G39" s="60">
        <v>350</v>
      </c>
      <c r="H39" s="61">
        <f t="shared" si="1"/>
        <v>100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s="74" customFormat="1" ht="66" customHeight="1">
      <c r="A40" s="70" t="s">
        <v>139</v>
      </c>
      <c r="B40" s="68" t="s">
        <v>122</v>
      </c>
      <c r="C40" s="132" t="s">
        <v>123</v>
      </c>
      <c r="D40" s="55" t="s">
        <v>124</v>
      </c>
      <c r="E40" s="62"/>
      <c r="F40" s="62">
        <v>91</v>
      </c>
      <c r="G40" s="60">
        <v>91</v>
      </c>
      <c r="H40" s="61">
        <f t="shared" si="1"/>
        <v>100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1:18" s="74" customFormat="1" ht="94.5">
      <c r="A41" s="70" t="s">
        <v>140</v>
      </c>
      <c r="B41" s="68" t="s">
        <v>148</v>
      </c>
      <c r="C41" s="132" t="s">
        <v>164</v>
      </c>
      <c r="D41" s="55" t="s">
        <v>125</v>
      </c>
      <c r="E41" s="62"/>
      <c r="F41" s="62">
        <v>396.84</v>
      </c>
      <c r="G41" s="60">
        <v>396.84</v>
      </c>
      <c r="H41" s="61">
        <f t="shared" si="1"/>
        <v>100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s="74" customFormat="1" ht="110.25">
      <c r="A42" s="70" t="s">
        <v>137</v>
      </c>
      <c r="B42" s="68" t="s">
        <v>126</v>
      </c>
      <c r="C42" s="132" t="s">
        <v>165</v>
      </c>
      <c r="D42" s="55" t="s">
        <v>127</v>
      </c>
      <c r="E42" s="62"/>
      <c r="F42" s="62">
        <v>1494.31</v>
      </c>
      <c r="G42" s="60">
        <f>165.03+305+1024.27-125.04</f>
        <v>1369.26</v>
      </c>
      <c r="H42" s="61">
        <f t="shared" si="1"/>
        <v>91.63158916155282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s="74" customFormat="1" ht="78.75">
      <c r="A43" s="70" t="s">
        <v>45</v>
      </c>
      <c r="B43" s="68" t="s">
        <v>128</v>
      </c>
      <c r="C43" s="132" t="s">
        <v>129</v>
      </c>
      <c r="D43" s="55" t="s">
        <v>130</v>
      </c>
      <c r="E43" s="62"/>
      <c r="F43" s="62">
        <f>606.62-270.7</f>
        <v>335.92</v>
      </c>
      <c r="G43" s="60">
        <f>238.72+97.17</f>
        <v>335.89</v>
      </c>
      <c r="H43" s="61">
        <f t="shared" si="1"/>
        <v>99.99106930221481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8" s="74" customFormat="1" ht="150" customHeight="1">
      <c r="A44" s="70" t="s">
        <v>19</v>
      </c>
      <c r="B44" s="68" t="s">
        <v>131</v>
      </c>
      <c r="C44" s="132" t="s">
        <v>166</v>
      </c>
      <c r="D44" s="55" t="s">
        <v>132</v>
      </c>
      <c r="E44" s="62"/>
      <c r="F44" s="62">
        <v>223.9</v>
      </c>
      <c r="G44" s="60">
        <v>223.9</v>
      </c>
      <c r="H44" s="61">
        <f t="shared" si="1"/>
        <v>100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s="74" customFormat="1" ht="119.25" customHeight="1">
      <c r="A45" s="70" t="s">
        <v>19</v>
      </c>
      <c r="B45" s="68" t="s">
        <v>133</v>
      </c>
      <c r="C45" s="132" t="s">
        <v>167</v>
      </c>
      <c r="D45" s="55" t="s">
        <v>134</v>
      </c>
      <c r="E45" s="62"/>
      <c r="F45" s="62">
        <v>182.94</v>
      </c>
      <c r="G45" s="60">
        <v>182.94</v>
      </c>
      <c r="H45" s="61">
        <f t="shared" si="1"/>
        <v>100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s="74" customFormat="1" ht="117.75" customHeight="1">
      <c r="A46" s="70" t="s">
        <v>170</v>
      </c>
      <c r="B46" s="68" t="s">
        <v>171</v>
      </c>
      <c r="C46" s="132" t="s">
        <v>172</v>
      </c>
      <c r="D46" s="55" t="s">
        <v>173</v>
      </c>
      <c r="E46" s="62"/>
      <c r="F46" s="62">
        <v>80</v>
      </c>
      <c r="G46" s="60">
        <v>80</v>
      </c>
      <c r="H46" s="61">
        <f t="shared" si="1"/>
        <v>100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8" s="74" customFormat="1" ht="146.25" customHeight="1">
      <c r="A47" s="70" t="s">
        <v>28</v>
      </c>
      <c r="B47" s="68" t="s">
        <v>174</v>
      </c>
      <c r="C47" s="132" t="s">
        <v>175</v>
      </c>
      <c r="D47" s="55" t="s">
        <v>176</v>
      </c>
      <c r="E47" s="62"/>
      <c r="F47" s="62">
        <v>90.26</v>
      </c>
      <c r="G47" s="60">
        <v>86.22</v>
      </c>
      <c r="H47" s="61">
        <f t="shared" si="1"/>
        <v>95.52404165743408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s="74" customFormat="1" ht="114" customHeight="1">
      <c r="A48" s="70" t="s">
        <v>19</v>
      </c>
      <c r="B48" s="68" t="s">
        <v>177</v>
      </c>
      <c r="C48" s="132" t="s">
        <v>207</v>
      </c>
      <c r="D48" s="55" t="s">
        <v>178</v>
      </c>
      <c r="E48" s="62"/>
      <c r="F48" s="62">
        <v>544.87</v>
      </c>
      <c r="G48" s="60">
        <v>544.86</v>
      </c>
      <c r="H48" s="61">
        <f t="shared" si="1"/>
        <v>99.99816469983665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1:18" s="74" customFormat="1" ht="110.25">
      <c r="A49" s="70" t="s">
        <v>179</v>
      </c>
      <c r="B49" s="68" t="s">
        <v>180</v>
      </c>
      <c r="C49" s="132" t="s">
        <v>181</v>
      </c>
      <c r="D49" s="55" t="s">
        <v>182</v>
      </c>
      <c r="E49" s="62">
        <v>512.5</v>
      </c>
      <c r="F49" s="62">
        <v>512.5</v>
      </c>
      <c r="G49" s="60">
        <v>512.5</v>
      </c>
      <c r="H49" s="61">
        <f t="shared" si="1"/>
        <v>100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1:18" s="74" customFormat="1" ht="110.25">
      <c r="A50" s="70" t="s">
        <v>138</v>
      </c>
      <c r="B50" s="68" t="s">
        <v>183</v>
      </c>
      <c r="C50" s="132" t="s">
        <v>184</v>
      </c>
      <c r="D50" s="55" t="s">
        <v>185</v>
      </c>
      <c r="E50" s="62">
        <v>147.64</v>
      </c>
      <c r="F50" s="62">
        <v>147.64</v>
      </c>
      <c r="G50" s="60">
        <v>147.63</v>
      </c>
      <c r="H50" s="61">
        <f t="shared" si="1"/>
        <v>99.99322676781361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1:18" s="74" customFormat="1" ht="94.5">
      <c r="A51" s="70" t="s">
        <v>186</v>
      </c>
      <c r="B51" s="68" t="s">
        <v>187</v>
      </c>
      <c r="C51" s="132" t="s">
        <v>188</v>
      </c>
      <c r="D51" s="55" t="s">
        <v>189</v>
      </c>
      <c r="E51" s="62">
        <v>175.52</v>
      </c>
      <c r="F51" s="62">
        <v>175.52</v>
      </c>
      <c r="G51" s="60">
        <v>164.87</v>
      </c>
      <c r="H51" s="61">
        <f t="shared" si="1"/>
        <v>93.93231540565178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1:18" s="74" customFormat="1" ht="110.25">
      <c r="A52" s="70" t="s">
        <v>138</v>
      </c>
      <c r="B52" s="68" t="s">
        <v>190</v>
      </c>
      <c r="C52" s="132" t="s">
        <v>191</v>
      </c>
      <c r="D52" s="55" t="s">
        <v>192</v>
      </c>
      <c r="E52" s="62">
        <v>99.9</v>
      </c>
      <c r="F52" s="62">
        <v>99.9</v>
      </c>
      <c r="G52" s="60">
        <v>99.9</v>
      </c>
      <c r="H52" s="61">
        <f t="shared" si="1"/>
        <v>100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s="74" customFormat="1" ht="110.25">
      <c r="A53" s="70" t="s">
        <v>138</v>
      </c>
      <c r="B53" s="68" t="s">
        <v>193</v>
      </c>
      <c r="C53" s="132" t="s">
        <v>195</v>
      </c>
      <c r="D53" s="55" t="s">
        <v>196</v>
      </c>
      <c r="E53" s="62"/>
      <c r="F53" s="62">
        <v>19.23</v>
      </c>
      <c r="G53" s="60">
        <v>15.05</v>
      </c>
      <c r="H53" s="61">
        <f t="shared" si="1"/>
        <v>78.26313052522102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s="74" customFormat="1" ht="141.75">
      <c r="A54" s="70" t="s">
        <v>28</v>
      </c>
      <c r="B54" s="68" t="s">
        <v>194</v>
      </c>
      <c r="C54" s="132" t="s">
        <v>197</v>
      </c>
      <c r="D54" s="55" t="s">
        <v>198</v>
      </c>
      <c r="E54" s="62"/>
      <c r="F54" s="62">
        <v>150.01</v>
      </c>
      <c r="G54" s="60">
        <v>150.01</v>
      </c>
      <c r="H54" s="61">
        <f t="shared" si="1"/>
        <v>100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8" ht="31.5" customHeight="1">
      <c r="A55" s="144" t="s">
        <v>107</v>
      </c>
      <c r="B55" s="144"/>
      <c r="C55" s="144"/>
      <c r="D55" s="144"/>
      <c r="E55" s="127">
        <f>E12-E24</f>
        <v>1274.04</v>
      </c>
      <c r="F55" s="125"/>
      <c r="G55" s="126"/>
      <c r="H55" s="126">
        <f>F12-F14-F24</f>
        <v>2871.999999999998</v>
      </c>
    </row>
    <row r="56" spans="1:13" ht="18" customHeight="1">
      <c r="A56" s="143" t="s">
        <v>108</v>
      </c>
      <c r="B56" s="143"/>
      <c r="C56" s="143"/>
      <c r="D56" s="143"/>
      <c r="E56" s="128"/>
      <c r="F56" s="128"/>
      <c r="G56" s="128"/>
      <c r="H56" s="126">
        <f>F13-F14</f>
        <v>185.94</v>
      </c>
      <c r="M56" s="117"/>
    </row>
    <row r="57" spans="1:8" ht="18" customHeight="1">
      <c r="A57" s="143" t="s">
        <v>109</v>
      </c>
      <c r="B57" s="143"/>
      <c r="C57" s="143"/>
      <c r="D57" s="143"/>
      <c r="E57" s="129"/>
      <c r="F57" s="129"/>
      <c r="G57" s="129"/>
      <c r="H57" s="126">
        <f>F23-F24</f>
        <v>2686.0599999999977</v>
      </c>
    </row>
    <row r="58" spans="1:8" ht="18" customHeight="1">
      <c r="A58" s="79"/>
      <c r="B58" s="79"/>
      <c r="C58" s="79"/>
      <c r="D58" s="79"/>
      <c r="E58" s="133"/>
      <c r="F58" s="133"/>
      <c r="G58" s="133"/>
      <c r="H58" s="134"/>
    </row>
    <row r="59" spans="1:8" ht="18" customHeight="1">
      <c r="A59" s="79" t="s">
        <v>103</v>
      </c>
      <c r="C59" s="79"/>
      <c r="D59" s="79"/>
      <c r="E59" s="133"/>
      <c r="F59" s="133"/>
      <c r="G59" s="133"/>
      <c r="H59" s="134"/>
    </row>
    <row r="60" spans="1:8" ht="18" customHeight="1">
      <c r="A60" s="135" t="s">
        <v>104</v>
      </c>
      <c r="B60" s="135"/>
      <c r="C60" s="79"/>
      <c r="D60" s="79"/>
      <c r="E60" s="133"/>
      <c r="F60" s="133"/>
      <c r="G60" s="133"/>
      <c r="H60" s="134"/>
    </row>
    <row r="61" spans="1:8" ht="18" customHeight="1">
      <c r="A61" s="135" t="s">
        <v>209</v>
      </c>
      <c r="C61" s="79"/>
      <c r="D61" s="79"/>
      <c r="E61" s="133"/>
      <c r="F61" s="133"/>
      <c r="G61" s="133"/>
      <c r="H61" s="134"/>
    </row>
    <row r="62" spans="3:8" ht="18" customHeight="1">
      <c r="C62" s="79"/>
      <c r="D62" s="79"/>
      <c r="E62" s="133"/>
      <c r="F62" s="133"/>
      <c r="G62" s="133"/>
      <c r="H62" s="134"/>
    </row>
    <row r="63" spans="1:8" ht="18" customHeight="1">
      <c r="A63" s="79"/>
      <c r="B63" s="79"/>
      <c r="C63" s="79"/>
      <c r="D63" s="79"/>
      <c r="E63" s="133"/>
      <c r="F63" s="133"/>
      <c r="G63" s="133"/>
      <c r="H63" s="134"/>
    </row>
    <row r="64" spans="1:8" ht="18" customHeight="1">
      <c r="A64" s="79"/>
      <c r="B64" s="79"/>
      <c r="C64" s="79"/>
      <c r="D64" s="79"/>
      <c r="E64" s="133"/>
      <c r="F64" s="133"/>
      <c r="G64" s="133"/>
      <c r="H64" s="134"/>
    </row>
    <row r="65" spans="1:8" ht="18" customHeight="1">
      <c r="A65" s="79"/>
      <c r="B65" s="79"/>
      <c r="C65" s="79"/>
      <c r="D65" s="79"/>
      <c r="E65" s="133"/>
      <c r="F65" s="133"/>
      <c r="G65" s="133"/>
      <c r="H65" s="134"/>
    </row>
    <row r="66" spans="1:8" ht="18" customHeight="1">
      <c r="A66" s="79"/>
      <c r="B66" s="79"/>
      <c r="C66" s="79"/>
      <c r="D66" s="79"/>
      <c r="E66" s="133"/>
      <c r="F66" s="133"/>
      <c r="G66" s="133"/>
      <c r="H66" s="134"/>
    </row>
    <row r="67" spans="1:8" ht="18" customHeight="1">
      <c r="A67" s="79"/>
      <c r="B67" s="79"/>
      <c r="C67" s="79"/>
      <c r="D67" s="79"/>
      <c r="E67" s="133"/>
      <c r="F67" s="133"/>
      <c r="G67" s="133"/>
      <c r="H67" s="134"/>
    </row>
    <row r="68" spans="1:8" ht="18" customHeight="1">
      <c r="A68" s="79"/>
      <c r="B68" s="79"/>
      <c r="C68" s="79"/>
      <c r="D68" s="79"/>
      <c r="E68" s="133"/>
      <c r="F68" s="133"/>
      <c r="G68" s="133"/>
      <c r="H68" s="134"/>
    </row>
    <row r="69" spans="1:8" ht="18" customHeight="1">
      <c r="A69" s="79"/>
      <c r="B69" s="79"/>
      <c r="C69" s="79"/>
      <c r="D69" s="79"/>
      <c r="E69" s="133"/>
      <c r="F69" s="133"/>
      <c r="G69" s="133"/>
      <c r="H69" s="134"/>
    </row>
    <row r="70" spans="1:8" ht="18" customHeight="1">
      <c r="A70" s="79"/>
      <c r="B70" s="79"/>
      <c r="C70" s="79"/>
      <c r="D70" s="79"/>
      <c r="E70" s="133"/>
      <c r="F70" s="133"/>
      <c r="G70" s="133"/>
      <c r="H70" s="134"/>
    </row>
    <row r="71" spans="1:8" ht="18" customHeight="1">
      <c r="A71" s="79"/>
      <c r="B71" s="79"/>
      <c r="C71" s="79"/>
      <c r="D71" s="79"/>
      <c r="E71" s="133"/>
      <c r="F71" s="133"/>
      <c r="G71" s="133"/>
      <c r="H71" s="134"/>
    </row>
    <row r="72" spans="1:8" ht="18" customHeight="1">
      <c r="A72" s="79"/>
      <c r="B72" s="79"/>
      <c r="C72" s="79"/>
      <c r="D72" s="79"/>
      <c r="E72" s="133"/>
      <c r="F72" s="133"/>
      <c r="G72" s="133"/>
      <c r="H72" s="134"/>
    </row>
    <row r="73" spans="1:8" ht="18" customHeight="1">
      <c r="A73" s="79"/>
      <c r="B73" s="79"/>
      <c r="C73" s="79"/>
      <c r="D73" s="79"/>
      <c r="E73" s="133"/>
      <c r="F73" s="133"/>
      <c r="G73" s="133"/>
      <c r="H73" s="134"/>
    </row>
    <row r="74" spans="1:8" ht="18" customHeight="1">
      <c r="A74" s="79"/>
      <c r="B74" s="79"/>
      <c r="C74" s="79"/>
      <c r="D74" s="79"/>
      <c r="E74" s="133"/>
      <c r="F74" s="133"/>
      <c r="G74" s="133"/>
      <c r="H74" s="134"/>
    </row>
    <row r="75" spans="1:8" ht="18" customHeight="1">
      <c r="A75" s="79"/>
      <c r="B75" s="79"/>
      <c r="C75" s="79"/>
      <c r="D75" s="79"/>
      <c r="E75" s="133"/>
      <c r="F75" s="133"/>
      <c r="G75" s="133"/>
      <c r="H75" s="134"/>
    </row>
    <row r="76" spans="1:8" ht="18" customHeight="1">
      <c r="A76" s="79"/>
      <c r="B76" s="79"/>
      <c r="C76" s="79"/>
      <c r="D76" s="79"/>
      <c r="E76" s="133"/>
      <c r="F76" s="133"/>
      <c r="G76" s="133"/>
      <c r="H76" s="134"/>
    </row>
    <row r="77" spans="1:8" ht="18" customHeight="1">
      <c r="A77" s="79"/>
      <c r="B77" s="79"/>
      <c r="C77" s="79"/>
      <c r="D77" s="79"/>
      <c r="E77" s="133"/>
      <c r="F77" s="133"/>
      <c r="G77" s="133"/>
      <c r="H77" s="134"/>
    </row>
    <row r="78" spans="3:8" ht="18" customHeight="1">
      <c r="C78" s="79"/>
      <c r="D78" s="79"/>
      <c r="E78" s="133"/>
      <c r="F78" s="133"/>
      <c r="G78" s="133"/>
      <c r="H78" s="134"/>
    </row>
    <row r="79" spans="3:8" ht="18" customHeight="1">
      <c r="C79" s="79"/>
      <c r="D79" s="79"/>
      <c r="E79" s="133"/>
      <c r="F79" s="133"/>
      <c r="G79" s="133"/>
      <c r="H79" s="134"/>
    </row>
    <row r="80" spans="1:8" ht="18" customHeight="1">
      <c r="A80" s="79"/>
      <c r="B80" s="79"/>
      <c r="C80" s="79"/>
      <c r="D80" s="79"/>
      <c r="E80" s="133"/>
      <c r="F80" s="133"/>
      <c r="G80" s="133"/>
      <c r="H80" s="134"/>
    </row>
    <row r="81" spans="1:8" ht="18" customHeight="1">
      <c r="A81" s="79"/>
      <c r="B81" s="79"/>
      <c r="C81" s="79"/>
      <c r="D81" s="79"/>
      <c r="E81" s="133"/>
      <c r="F81" s="133"/>
      <c r="G81" s="133"/>
      <c r="H81" s="134"/>
    </row>
    <row r="143" ht="15.75">
      <c r="A143" s="78"/>
    </row>
    <row r="145" spans="1:2" ht="15.75">
      <c r="A145" s="79"/>
      <c r="B145" s="71"/>
    </row>
    <row r="146" spans="1:2" ht="15.75">
      <c r="A146" s="79"/>
      <c r="B146" s="71"/>
    </row>
    <row r="196" ht="15.75">
      <c r="B196" s="67" t="s">
        <v>30</v>
      </c>
    </row>
    <row r="197" ht="15.75">
      <c r="B197" s="67" t="s">
        <v>31</v>
      </c>
    </row>
  </sheetData>
  <sheetProtection/>
  <mergeCells count="16">
    <mergeCell ref="A56:D56"/>
    <mergeCell ref="A57:D57"/>
    <mergeCell ref="A55:D55"/>
    <mergeCell ref="B12:D12"/>
    <mergeCell ref="B13:D13"/>
    <mergeCell ref="B23:D23"/>
    <mergeCell ref="B24:D24"/>
    <mergeCell ref="B14:D14"/>
    <mergeCell ref="F1:H1"/>
    <mergeCell ref="A7:H7"/>
    <mergeCell ref="A8:H8"/>
    <mergeCell ref="B10:D10"/>
    <mergeCell ref="F2:H2"/>
    <mergeCell ref="F3:H3"/>
    <mergeCell ref="F4:H4"/>
    <mergeCell ref="A6:H6"/>
  </mergeCells>
  <printOptions/>
  <pageMargins left="1.1811023622047245" right="0.3937007874015748" top="0.7874015748031497" bottom="0.1968503937007874" header="0.5118110236220472" footer="0.31496062992125984"/>
  <pageSetup cellComments="asDisplayed" firstPageNumber="55" useFirstPageNumber="1" horizontalDpi="600" verticalDpi="600" orientation="portrait" paperSize="9" scale="65" r:id="rId1"/>
  <headerFooter alignWithMargins="0">
    <oddHeader>&amp;C&amp;"Times New Roman,обычный"&amp;12&amp;P</oddHeader>
  </headerFooter>
  <rowBreaks count="3" manualBreakCount="3">
    <brk id="25" max="7" man="1"/>
    <brk id="35" max="7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Parfenenko</dc:creator>
  <cp:keywords/>
  <dc:description/>
  <cp:lastModifiedBy>Ульяна Наумова</cp:lastModifiedBy>
  <cp:lastPrinted>2012-03-27T08:01:05Z</cp:lastPrinted>
  <dcterms:created xsi:type="dcterms:W3CDTF">2006-10-20T01:44:38Z</dcterms:created>
  <dcterms:modified xsi:type="dcterms:W3CDTF">2012-07-05T07:27:30Z</dcterms:modified>
  <cp:category/>
  <cp:version/>
  <cp:contentType/>
  <cp:contentStatus/>
</cp:coreProperties>
</file>