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30" windowHeight="11445" activeTab="0"/>
  </bookViews>
  <sheets>
    <sheet name="Доходы 2017" sheetId="1" r:id="rId1"/>
  </sheets>
  <definedNames>
    <definedName name="Z_389D9002_B159_466B_9DF6_B698B38C0892_.wvu.PrintTitles" localSheetId="0" hidden="1">'Доходы 2017'!$7:$7</definedName>
    <definedName name="Z_389D9002_B159_466B_9DF6_B698B38C0892_.wvu.Rows" localSheetId="0" hidden="1">'Доходы 2017'!#REF!,'Доходы 2017'!#REF!,'Доходы 2017'!#REF!,'Доходы 2017'!$41:$41,'Доходы 2017'!#REF!,'Доходы 2017'!#REF!</definedName>
    <definedName name="_xlnm.Print_Titles" localSheetId="0">'Доходы 2017'!$7:$7</definedName>
    <definedName name="_xlnm.Print_Area" localSheetId="0">'Доходы 2017'!$A$1:$E$190</definedName>
  </definedNames>
  <calcPr fullCalcOnLoad="1" fullPrecision="0"/>
</workbook>
</file>

<file path=xl/sharedStrings.xml><?xml version="1.0" encoding="utf-8"?>
<sst xmlns="http://schemas.openxmlformats.org/spreadsheetml/2006/main" count="291" uniqueCount="280">
  <si>
    <t>ДОХОДЫ
бюджета ЗАТО Северск на 2017 год</t>
  </si>
  <si>
    <t>(тыс.руб.)</t>
  </si>
  <si>
    <t>Код</t>
  </si>
  <si>
    <t>Наименование показателей</t>
  </si>
  <si>
    <t>НАЛОГОВЫЕ И НЕНАЛОГОВЫЕ  ДОХОДЫ</t>
  </si>
  <si>
    <t>НАЛОГОВЫЕ ДОХОДЫ</t>
  </si>
  <si>
    <t>000 1 01 02000 01 0000 110</t>
  </si>
  <si>
    <t xml:space="preserve">Налог на доходы физических лиц </t>
  </si>
  <si>
    <t>Акцизы по подакцизным товарам (продукции), производимым на территории Российской Федерации</t>
  </si>
  <si>
    <t>000 1 05 00000 00 0000 000</t>
  </si>
  <si>
    <t>Налоги на совокупный доход</t>
  </si>
  <si>
    <t>182 1 05 01000 01 0000 110</t>
  </si>
  <si>
    <t>Налог, взимаемый в связи с применением упрощенной системы налогообложения</t>
  </si>
  <si>
    <t>182 1 05 02000 02 0000 110</t>
  </si>
  <si>
    <t>Единый налог на вмененный доход для отдельных видов деятельности</t>
  </si>
  <si>
    <t>182 1 05 03000 01 0000 110</t>
  </si>
  <si>
    <t xml:space="preserve">Единый сельскохозяйственный налог </t>
  </si>
  <si>
    <t>182 1 05 04010 02 0000 110</t>
  </si>
  <si>
    <t>Налог, взимаемый в связи с применением патентной системы налогообложения</t>
  </si>
  <si>
    <t>000 1 06 00000 00 0000 000</t>
  </si>
  <si>
    <t>Налоги на имущество</t>
  </si>
  <si>
    <t>182 1 06 01000 04 0000 110</t>
  </si>
  <si>
    <t>Налог на имущество физических лиц</t>
  </si>
  <si>
    <t>182 1 06 06000 00 0000 110</t>
  </si>
  <si>
    <t>Земельный налог</t>
  </si>
  <si>
    <t>000 1 08 00000 00 0000 000</t>
  </si>
  <si>
    <t>Государственная пошлина</t>
  </si>
  <si>
    <t xml:space="preserve">НЕНАЛОГОВЫЕ ДОХОДЫ </t>
  </si>
  <si>
    <t>000 1 11 00000 00 0000 000</t>
  </si>
  <si>
    <t>Доходы от использования имущества, находящегося  в государственной и муниципальной собственности</t>
  </si>
  <si>
    <t>909 1 11 01040 04 0000 120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</si>
  <si>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</si>
  <si>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Арендная плата за землю - всего</t>
  </si>
  <si>
    <t>909 1 11 05012 04 0000 120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</si>
  <si>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</si>
  <si>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909 1 11 05024 04 0000 120</t>
  </si>
  <si>
    <t>Доходы, получаемые в виде арендной платы за земельные участки,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</si>
  <si>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909 1 11 07014 04 0000 120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</si>
  <si>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</si>
  <si>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000 1 11 09044 04 0000 120</t>
  </si>
  <si>
    <t xml:space="preserve">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t>
  </si>
  <si>
    <t>909 1 11 09044 04 0001 120</t>
  </si>
  <si>
    <t>Прочие поступления от использования имущества, находящегося в собственности городских округов (аренда помещений нежилого фонда)</t>
  </si>
  <si>
    <t>952 1 11 09044 04 0002 120</t>
  </si>
  <si>
    <t>Прочие поступления от использования имущества, находящегося в собственности городских округов (плата за наем жилых помещений)</t>
  </si>
  <si>
    <t>909 1 11 09044 04 0003 120</t>
  </si>
  <si>
    <t>Прочие поступления от использования имущества, находящегося в собственности городских округов (аренда сетей инженерно-технического обеспечения)</t>
  </si>
  <si>
    <t>909 1 11 09044 04 0004 120</t>
  </si>
  <si>
    <t>Прочие поступления от использования имущества, находящегося в собственности городских округов (аренда движимого имущества)</t>
  </si>
  <si>
    <t>909 1 11 09044 04 0005 120</t>
  </si>
  <si>
    <t>Прочие поступления от использования имущества, находящегося в собственности городских округов (плата за установку и эксплуатацию рекламных конструкций)</t>
  </si>
  <si>
    <t>000 1 12 00000 00 0000 000</t>
  </si>
  <si>
    <t>Платежи при пользовании природными ресурсами</t>
  </si>
  <si>
    <t>048 1 12 01000 01 0000 120</t>
  </si>
  <si>
    <t>Плата за негативное воздействие на окружающую среду</t>
  </si>
  <si>
    <t>000 1 13 00000 00 0000 000</t>
  </si>
  <si>
    <t>Доходы от оказания платных услуг (работ) и компенсации затрат государства</t>
  </si>
  <si>
    <t>000 1 14 00000 00 0000 000</t>
  </si>
  <si>
    <t>Доходы от продажи материальных и нематериальных активов</t>
  </si>
  <si>
    <t>909 1 14 02043 04 0000 410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</si>
  <si>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</si>
  <si>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909 1 14 06012 04 0000 430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</si>
  <si>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</si>
  <si>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000 1 16 00000 00 0000 000</t>
  </si>
  <si>
    <t>Штрафы, санкции, возмещение ущерба</t>
  </si>
  <si>
    <t>000 1 17 00000 00 0000 000</t>
  </si>
  <si>
    <t>Прочие неналоговые доходы</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</si>
  <si>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</si>
  <si>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</si>
  <si>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</si>
  <si>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</si>
  <si>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Дотации на выравнивание бюджетной обеспеченности муниципальных районов (городских округов) из областного фонда финансовой поддержки муниципальных районов (городских округов)</t>
  </si>
  <si>
    <t>Дотации на выравнивание бюджетной обеспеченности поселений из областного фонда финансовой поддержки поселений</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</si>
  <si>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</si>
  <si>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Прочие субсидии бюджетам городских округов</t>
  </si>
  <si>
    <t>Субсидии на создание условий для управления многоквартирными домами</t>
  </si>
  <si>
    <t>Субсидии на организацию отдыха детей в каникулярное время</t>
  </si>
  <si>
    <t>Субсидии на обеспечение условий для развития физической культуры и массового спорта</t>
  </si>
  <si>
    <t>Субсидии на стимулирующие выплаты в муниципальных организациях дополнительного образования Томской области</t>
  </si>
  <si>
    <t>Субвенции бюджетам субъектов Российской Федерации и муниципальных образований</t>
  </si>
  <si>
    <t>Субвенции бюджетам городских округов на выполнение передаваемых полномочий субъектов Российской Федерации, всего</t>
  </si>
  <si>
    <t>Субвенции на осуществление отдельных государственных полномочий по регулированию численности безнадзорных животных (на осуществление управленческих функций органами местного самоуправления)</t>
  </si>
  <si>
    <t>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t>
  </si>
  <si>
    <t>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t>
  </si>
  <si>
    <t>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 пригородном и междугородном сообщении (кроме железнодорожного транспорта) по городским, пригородным и междугородным муниципальным маршрутам</t>
  </si>
  <si>
    <t>Субвенции на осуществление государственных полномочий по регистрации и учету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t>
  </si>
  <si>
    <t>Субвенции на осуществление отдельных государственных полномочий по хранению, комплектованию, учету и использованию архивных документов, относящихся к собственности Томской области</t>
  </si>
  <si>
    <t xml:space="preserve">Субвенции на осуществление отдельных государственных полномочий по организации и осуществлению деятельности по опеке и попечительству  </t>
  </si>
  <si>
    <t xml:space="preserve">Субвенции на осуществление отдельных государственных полномочий по государственной поддержке сельскохозяйственного производства (на осуществление управленческих функций органами местного самоуправления) </t>
  </si>
  <si>
    <t xml:space="preserve">Субвенции на осуществление отдельных государственных полномочий по государственной поддержке сельскохозяйственного производства (поддержка малых форм хозяйствования) </t>
  </si>
  <si>
    <t xml:space="preserve">Субвенция на осуществление отдельных государственных полномочий по предоставлению, переоформлению и изъятию горных отводов для разработки месторождений и проявлений общераспространенных полезных ископаемых </t>
  </si>
  <si>
    <t>Субвенции на осуществление отдельных государственных полномочий по обеспечению предоставления бесплатной методической, психолого-педагогической, диагностической и консультативной помощи, в том числе в дошкольных образовательных организациях и общеобразовательных организациях, если в них созданы соответствующие консультационные центры, родителям (законным представителям) несовершеннолетних обучающихся, обеспечивающих получение детьми дошкольного образования в форме семейного образования</t>
  </si>
  <si>
    <t xml:space="preserve">Субвенции на осуществление отдельных государственных полномочий по  обеспечению обучающихся с ограниченными возможностями здоровья, проживающих в муниципальных (частных) образовательных организациях, осуществляющих образовательную деятельность по основным общеобразовательным программам, питанием, одеждой, обувью, мягким и жестким инвентарем и обеспечению обучающихся с ограниченными возможностями здоровья, не проживающих в муниципальных (частных) образовательных организациях, осуществляющих образовательную деятельность по основным общеобразовательным программам, бесплатным двухразовым питанием  </t>
  </si>
  <si>
    <t>Субвенции на осуществление отдельных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t>
  </si>
  <si>
    <t>Иные межбюджетные трансферты</t>
  </si>
  <si>
    <t xml:space="preserve">Иные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 за исключением обучающихся с ограниченными возможностями здоровья  </t>
  </si>
  <si>
    <t>Иные межбюджетные трансферты на оказание помощи в ремонте и (или) переустройстве жилых помещений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Великой Отечественной войны 1941 - 1945 годов; тружеников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Великой Отечественной войны 1941 - 1945 годов, не вступивших в повторный брак</t>
  </si>
  <si>
    <t>Иные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t>
  </si>
  <si>
    <t>ВСЕГО ДОХОДОВ ПО ЗАТО СЕВЕРСК</t>
  </si>
  <si>
    <t xml:space="preserve">Субсидии на создание дополнительных мест во вновь построенных образовательных организациях с использованием механизма государственно-частного партнерства в рамках государственной программы "Развитие образования в Томской области" </t>
  </si>
  <si>
    <t>Субсидии на оплату труда руководителям и специалистам муниципальных учреждений культуры и искусства в части выплаты надбавок и доплат к тарифной ставке (должностному окладу)</t>
  </si>
  <si>
    <t>Субвенции на обеспечение одеждой, обувью, мягким инвентарем, оборудованием  и единовременным денежным пособием детей-сирот и детей, оставшихся без попечения родителей, а также лиц из числа детей-сирот и детей, оставшихся без попечения родителей, - выпускников муниципальных образовательных организаций, находящихся (находившихся) под опекой (попечительством) или в приемных семьях, и выпускников частных общеобразовательных организаций, находящихся (находившихся) под опекой (попечительством), в приемных семьях</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</si>
  <si>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t>
  </si>
  <si>
    <t xml:space="preserve">Субвенции на осуществление отдельных государственных полномочий по регистрации коллективных договоров </t>
  </si>
  <si>
    <t xml:space="preserve">Субвенции на осуществление отдельных государственных полномочий по созданию и обеспечению деятельности административных комиссий в Томской области </t>
  </si>
  <si>
    <t>Субсидии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организаций дополнительного образования  в рамках государственной программы "Развитие молодежной политики, физической культуры и спорта в Томской области"</t>
  </si>
  <si>
    <t>Субсидии на достижение целевых показателей по плану мероприятий ("дорожной карте") "Изменения в отраслях социальной сферы, направленные на повышение эффективности здравоохранения Томской области" в части повышения заработной платы работников муниципальных учреждений дополнительного образования детей в сфере физической культуры и спорта, занимающих должности врачей, а также среднего медицинского персонала</t>
  </si>
  <si>
    <r>
      <rPr>
        <sz val="12"/>
        <color indexed="8"/>
        <rFont val="Times New Roman"/>
        <family val="1"/>
      </rPr>
      <t>Субсидии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организаций дополнительного образования в рамках государственной программы "Разв</t>
    </r>
    <r>
      <rPr>
        <sz val="12"/>
        <rFont val="Times New Roman"/>
        <family val="1"/>
      </rPr>
      <t>итие культуры и туризма в Томской области"</t>
    </r>
  </si>
  <si>
    <t>Субвенции на осуществление отдельных государственных полномочий по регулированию численности безнадзорных животных (на проведение мероприятий по регулированию численности безнадзорных животных)</t>
  </si>
  <si>
    <t>903 2 02 15001 04 0034 151</t>
  </si>
  <si>
    <t>903 2 02 15001 04 0035 151</t>
  </si>
  <si>
    <t>903 2 02 15010 04 0000 151</t>
  </si>
  <si>
    <t>902 2 02 35082 04 0240 151</t>
  </si>
  <si>
    <t>Дотации бюджетам бюджетной системы Российской Федерации</t>
  </si>
  <si>
    <t>000 2 02 10000 00 0000 151</t>
  </si>
  <si>
    <t>Субсидии бюджетам бюджетной системы Российской Федерации (межбюджетные субсидии)</t>
  </si>
  <si>
    <t>000 2 02 20000 00 0000 151</t>
  </si>
  <si>
    <t>000 2 02 30000 00 0000 151</t>
  </si>
  <si>
    <t>000 2 02 40000 00 0000 151</t>
  </si>
  <si>
    <t>907 2 02 49999 04 0025 151</t>
  </si>
  <si>
    <t>902 2 02 49999 04 0027 151</t>
  </si>
  <si>
    <t>907 2 02 49999 04 0029 151</t>
  </si>
  <si>
    <t>909 2 02 20077 04 0037 151</t>
  </si>
  <si>
    <t>000 2 02 29999 04 0000 151</t>
  </si>
  <si>
    <t>952 2 02 29999 04 0007 151</t>
  </si>
  <si>
    <t>904 2 02 29999 04 0011 151</t>
  </si>
  <si>
    <t xml:space="preserve">904 2 02 29999 04 0012 151
</t>
  </si>
  <si>
    <t>904 2 02 29999 04 0013 151</t>
  </si>
  <si>
    <t>904 2 02 29999 04 0018 151</t>
  </si>
  <si>
    <t>904 2 02 29999 04 0019 151</t>
  </si>
  <si>
    <t>907 2 02 29999 04 0033 151</t>
  </si>
  <si>
    <t>904 2 02 29999 04 0038 151</t>
  </si>
  <si>
    <t>904 2 02 29999 04 0042 151</t>
  </si>
  <si>
    <t>907 2 02 29999 04 0042 151</t>
  </si>
  <si>
    <t>000 2 02 30024 04 0000 151</t>
  </si>
  <si>
    <t>907 2 02 30024 04 0010 151</t>
  </si>
  <si>
    <t>907 2 02 30024 04 0015 151</t>
  </si>
  <si>
    <t>952 2 02 30024 04 0021 151</t>
  </si>
  <si>
    <t>952 2 02 30024 04 0022 151</t>
  </si>
  <si>
    <t>904 2 02 30024 04 0030 151</t>
  </si>
  <si>
    <t>907 2 02 30024 04 0030 151</t>
  </si>
  <si>
    <t>902 2 02 30024 04 0040 151</t>
  </si>
  <si>
    <t>902 2 02 30024 04 0060 151</t>
  </si>
  <si>
    <t>902 2 02 30024 04 0070 151</t>
  </si>
  <si>
    <t>902 2 02 30024 04 0080 151</t>
  </si>
  <si>
    <t>902 2 02 30024 04 0101 151</t>
  </si>
  <si>
    <t>954 2 02 30024 04 0120 151</t>
  </si>
  <si>
    <t>954 2 02 30024 04 0121 151</t>
  </si>
  <si>
    <t>907 2 02 30024 04 0150 151</t>
  </si>
  <si>
    <t>902 2 02 30024 04 0160 151</t>
  </si>
  <si>
    <t>902 2 02 30024 04 0170 151</t>
  </si>
  <si>
    <t>954 2 02 30024 04 0170 151</t>
  </si>
  <si>
    <t>907 2 02 30024 04 0215 151</t>
  </si>
  <si>
    <t>907 2 02 30024 04 0245 151</t>
  </si>
  <si>
    <t>902 2 02 30024 04 0250 151</t>
  </si>
  <si>
    <t>(плюс, минус)</t>
  </si>
  <si>
    <t>Уточн. Думой ЗАТО Северск 2017г.</t>
  </si>
  <si>
    <t xml:space="preserve"> к Решению Думы ЗАТО Северск</t>
  </si>
  <si>
    <t>«Приложение  4</t>
  </si>
  <si>
    <t xml:space="preserve">Субсидии на капитальный ремонт и (или) ремонт автомобильных дорог общего пользования местного значения в рамках государственной программы "Развитие транспортной системы в Томской области" </t>
  </si>
  <si>
    <t>902 2 02 30024 04 0102 151</t>
  </si>
  <si>
    <t>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недееспособных граждан</t>
  </si>
  <si>
    <t>902 2 02 30027 04 0113 151</t>
  </si>
  <si>
    <t>902 2 02 30027 04 0114 151</t>
  </si>
  <si>
    <t>000 2 02 30027 04 0000 151</t>
  </si>
  <si>
    <t xml:space="preserve">Субвенции бюджетам городских округов на содержание приемных семей, включающее в себя денежные средства приемным семьям на содержание детей и ежемесячную выплату вознаграждения, причитающегося приемным родителям </t>
  </si>
  <si>
    <t>Субвенции бюджетам городских округов на ежемесячную выплату денежных средств опекунам (попечителям) на содержание детей и обеспечение денежными средствами лиц из числа детей-сирот и детей, оставшихся без попечения родителей, находившихся под опекой (попечительством), в приемной семье и продолжающих обучение в муниципальных общеобразовательных организациях</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</si>
  <si>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 всего</t>
  </si>
  <si>
    <t>Субвенции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</si>
  <si>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</si>
  <si>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Иные межбюджетные трансферты на организацию системы выявления, сопровождения одаренных детей</t>
  </si>
  <si>
    <t xml:space="preserve">Ежемесячные стипендии Губернатора Томской области обучающимся муниципальных образовательных организаций Томской области, реализующих образовательные программы среднего общего образования </t>
  </si>
  <si>
    <t>Стипендии Губернатора Томской области лучшим учителям муниципальных образовательных организаций Томской области</t>
  </si>
  <si>
    <t>907 2 02 49999 04 0028 151</t>
  </si>
  <si>
    <t>Межбюджетные трансферты  на стимулирующие выплаты за высокие результаты и качество выполняемых работ в муниципальных общеобразовательных организациях</t>
  </si>
  <si>
    <t>903 2 02 15002 04 0000 151</t>
  </si>
  <si>
    <t>Дотации на поддержку мер по обеспечению сбалансированности местных бюджетов</t>
  </si>
  <si>
    <t>от 21.12.2016 № 21/1</t>
  </si>
  <si>
    <t>000 2 19 00000 00 0000 000</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</si>
  <si>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</si>
  <si>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городских округов</t>
  </si>
  <si>
    <t>902 2 19 60010 04 0000 151</t>
  </si>
  <si>
    <t>904 2 19 60010 04 0000 151</t>
  </si>
  <si>
    <t>907 2 19 60010 04 0000 151</t>
  </si>
  <si>
    <t>952 2 19 60010 04 0000 151</t>
  </si>
  <si>
    <t>953 2 19 60010 04 0000 151</t>
  </si>
  <si>
    <t>907 2 02 49999 04 0039 151</t>
  </si>
  <si>
    <t>907 2 02 49999 04 0049 151</t>
  </si>
  <si>
    <t>907 2 02 49999 04 0054 151</t>
  </si>
  <si>
    <t>Субсидии  на достижение целевых показателей по плану мероприятий ("дорожной карте") "Изменения в сфере культуры, направленные на повышение ее эффективности" в части повышения заработной платы работников культуры муниципальных учреждений культуры</t>
  </si>
  <si>
    <t>Субвенции бюджетам городских округов на содействие достижению целевых показателей региональных программ развития агропромышленного комплекса</t>
  </si>
  <si>
    <t>Прочие межбюджетные трансферты из резервного фонда финансирования непредвиденных расходов Администрации Томской области</t>
  </si>
  <si>
    <t>904 2 02 49999 04 0016 151</t>
  </si>
  <si>
    <t>907 2 02 49999 04 0016 151</t>
  </si>
  <si>
    <t>Прочие межбюджетные трансферты, передаваемые бюджетам городских округов (Исполнение судебных актов)</t>
  </si>
  <si>
    <t>904 2 02 29999 04 0032 151</t>
  </si>
  <si>
    <t>Субсидии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организаций дополнительного образования</t>
  </si>
  <si>
    <t>Субсидии на достижение целевых показателей по плану мероприятий ("дорожной карте") "Изменения в отраслях социальной сферы, направленные на повышение эффективности здравоохранения Томской области" в части повышения заработной платы работников муниципальных образовательных организаций, занимающих должности врачей, а также среднего медицинского персонала</t>
  </si>
  <si>
    <t>Иные межбюджетные трансферты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дошкольных образовательных организаций</t>
  </si>
  <si>
    <t>Иные межбюджетные трансферты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общеобразовательных организаций</t>
  </si>
  <si>
    <t>Иные межбюджетные трансферты на финансовое обеспечение дорожной деятельности в Томской агломерации в рамках государственной программы "Развитие транспортной системы в Томской области" на 2017 год</t>
  </si>
  <si>
    <t>902 2 02 49999 04 0047 151</t>
  </si>
  <si>
    <t>904 2 02 20051 04 0000 151</t>
  </si>
  <si>
    <t>902 2 02 25527 04 0091 151</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</si>
  <si>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(софинансирование расходов на создание, развитие и обеспечение деятельности муниципальных бизнес-инкубаторов, предусмотренных в муниципальных программах (подпрограммах), содержащих мероприятия, направленные на развитие малого и среднего предпринимательства)</t>
  </si>
  <si>
    <t>Субсидии бюджетам городских округов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</si>
  <si>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952 2 02 25555 04 0000 151</t>
  </si>
  <si>
    <t>953 2 02 25555 04 0000 151</t>
  </si>
  <si>
    <t>904 2 02 29999 04 0041 151</t>
  </si>
  <si>
    <t>Субсидии на софинансирование реализации проектов, отобранных по итогам проведения конкурса проектов в рамках государственной программы "Развитие культуры и туризма в Томской области"</t>
  </si>
  <si>
    <t>Субсидия на реализацию государственной программы "Обеспечение доступности жилья и улучшение качества жилищных условий населения Томской области" Основное мероприятие "Улучшение жилищных условий молодых семей Томской области"</t>
  </si>
  <si>
    <t>Субсидии на проведение капитального ремонта объектов коммунальной инфраструктуры в целях подготовки хозяйственного комплекса Томской области к безаварийному прохождению отопительного сезона</t>
  </si>
  <si>
    <t>Прочие субсидии бюджетам городских округов (Поддержка государственных программ субъектов Российской Федерации и муниципальных программ формирования современной городской среды)</t>
  </si>
  <si>
    <t>954 2 02 30024 04 0123 151</t>
  </si>
  <si>
    <t xml:space="preserve">Субвенции на осуществление отдельных государственных полномочий по государственной поддержке сельскохозяйственного производства (предоставление субсидий на содействие достижению целевых показателей региональных программ развития агропромышленного комплекса поддержки малых форм хозяйствования) </t>
  </si>
  <si>
    <t>952 2 02 30024 04 0235 151</t>
  </si>
  <si>
    <t>Субвенции на проведение ремонта жилых помещений, собственниками которых являются дети-сироты и дети, оставшиеся без попечения родителей</t>
  </si>
  <si>
    <t>952 2 02 45390 04 0000 151</t>
  </si>
  <si>
    <t>000 2 07 00000 00 0000 000</t>
  </si>
  <si>
    <t>Прочие безвозмездные поступления в бюджеты городских округов</t>
  </si>
  <si>
    <t>Прочие безвозмездные поступления</t>
  </si>
  <si>
    <t>904 2 07 04050 04 0000 180</t>
  </si>
  <si>
    <t>904 2 02 29999 04 0045 151</t>
  </si>
  <si>
    <t>907 2 02 29999 04 0048 151</t>
  </si>
  <si>
    <t>907 2 02 29999 04 0056 151</t>
  </si>
  <si>
    <t>952 2 02 29999 04 0061 151</t>
  </si>
  <si>
    <t>952 2 02 29999 04 0062 151</t>
  </si>
  <si>
    <t>954 2 02 29999 04 0062 151</t>
  </si>
  <si>
    <t>952 2 02 29999 04 0063 151</t>
  </si>
  <si>
    <t>953 2 02 29999 04 0063 151</t>
  </si>
  <si>
    <t>Иные межбюджетные трансферты на денежное содержание работников единых дежурно-диспетчерских служб, осуществляющих деятельность  центров  обработки вызовов в муниципальных образованиях "Город Томск" и "Городской округ - закрытое административно-территориальное образование Северск Томской области", в рамках создания системы обеспечения вызова экстренных оперативных служб по единому номеру "112"</t>
  </si>
  <si>
    <t>Иные межбюджетные трансферты на создание в 2017 году условий для поэтапного введения федеральных государственных образовательных стандартов</t>
  </si>
  <si>
    <t>000 2 18 00000 00 0000 000</t>
  </si>
  <si>
    <t>Доходы бюджетов городских округов от возврата иными организациями остатков субсидий прошлых лет</t>
  </si>
  <si>
    <t>902 2 18 04030 04 0000 180</t>
  </si>
  <si>
    <t>Предоставление негосударственными организациями грантов для получателей средств бюджетов городских округов</t>
  </si>
  <si>
    <t>907 2 04 04010 04 0000 180</t>
  </si>
  <si>
    <t>000 2 04 00000 00 0000 000</t>
  </si>
  <si>
    <t>Безвозмездные поступления от негосударственных организаций</t>
  </si>
  <si>
    <t>Субсидии бюджетам городских округов на реализацию федеральных целевых программ (реализация государственной программы "Обеспечение доступности жилья и улучшение качества жилищных условий населения Томской области" Основное мероприятие "Улучшение жилищных условий молодых семей Томской области")</t>
  </si>
  <si>
    <t>5=3+4</t>
  </si>
  <si>
    <t>Субсидии бюджетам городских округов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 (федеральный бюджет))</t>
  </si>
  <si>
    <t>Субсидии бюджетам городских округов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 (областной бюджет))</t>
  </si>
  <si>
    <t>Субсидии бюджетам городских округов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</si>
  <si>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Прочие субсидии бюджетам городских округов (Субсидии на приобретение спортивного инвентаря и оборудования для спортивных школ)</t>
  </si>
  <si>
    <t>907 2 18 04010 04 0000 180</t>
  </si>
  <si>
    <t>Доходы бюджетов городских округов от возврата  бюджетными учреждениями остатков субсидий прошлых лет</t>
  </si>
  <si>
    <t>952 2 07 04050 04 0065 180</t>
  </si>
  <si>
    <t>Прочие безвозмездные поступления в бюджеты городских округов (средства заинтересованных лиц - собственников помещений в многоквартирных домах, собственников иных зданий и сооружений, расположенных в границах дворовых территорий, направляемых на выполнение дополнительного перечня работ по благоустройству дворовых территорий в рамках муниципальной программы "Формирование современной городской среды ЗАТО Северск")</t>
  </si>
  <si>
    <t>904 2 02 25519 04 0081 151</t>
  </si>
  <si>
    <t>904 2 02 25519 04 0082 151</t>
  </si>
  <si>
    <t>904 2 02 25558 04 0000 151</t>
  </si>
  <si>
    <t>904 2 02 29999 04 0068 151</t>
  </si>
  <si>
    <t>906 2 02 49999 04 0058 151</t>
  </si>
  <si>
    <t>907 2 02 49999 04 0059 151</t>
  </si>
  <si>
    <t>907 2  02 49999 04 0051 151</t>
  </si>
  <si>
    <t>907 2 02 49999 04 0050 151</t>
  </si>
  <si>
    <t>902 2 02 35082 04 0241 151</t>
  </si>
  <si>
    <t>954 2 02 35543 04 0000 151</t>
  </si>
  <si>
    <t>902 2 02 35260 04 0000 151</t>
  </si>
  <si>
    <t>000 1 03 02000 01 0000 110</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</si>
  <si>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(софинансирование расходов на создание, развитие и обеспечение деятельности центров молодежного инновационного творчества, предусмотренных в муниципальных программах (подпрограммах), содержащих мероприятия, направленные на развитие малого и среднего предпринимательства)</t>
  </si>
  <si>
    <t>902 2 02 25527 04 0093 151</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</si>
  <si>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(софинансирование расходов на создание, развитие и обеспечение деятельности муниципальных центров поддержки предпринимательства, предусмотренных в муниципальных программах (подпрограммах), содержащих мероприятия, направленные на развитие малого и среднего предпринимательства)</t>
  </si>
  <si>
    <t>902 2 02 25527 04 0094 151</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</si>
  <si>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(софинансирование расходов на развитие и обеспечение деятельности микрофинансовых организаций, предусмотренных в муниципальных программах (подпрограммах), содержащих мероприятия, направленные на развитие малого и среднего предпринимательства)</t>
  </si>
  <si>
    <t>902 2 02 25527 04 0095 151</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</si>
  <si>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(софинансирование расходов на поддержку стартующего бизнеса, а также на создание и (или) развитие, и (или) модернизацию производства товаров (работ, услуг), предусмотренных в муниципальных программах (подпрограммах), содержащих мероприятия, направленные на развитие малого и среднего предпринимательства)</t>
  </si>
  <si>
    <t>907 2 02 25527 04 0092 151</t>
  </si>
  <si>
    <t>902 2 02 35120 04 0000 151</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</si>
  <si>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</si>
  <si>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Субсидии на организацию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части обеспечения расходов на содержание зданий, оплаты коммунальных услуг и прочих расходов, не связанных с обеспечением реализации основных общеобразовательных программ, за исключением расходов на капитальный ремонт, в муниципальных общеобразовательных организациях, осуществляющих образовательную деятельность только по адаптированным основным общеобразовательным программам и муниципальных санаторных общеобразовательных организациях</t>
  </si>
  <si>
    <t>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Томской области, обеспечение дополнительного образования детей в муниципальных общеобразовательных организациях в Томской области</t>
  </si>
  <si>
    <t>Доходы бюджетов бюджетной системы Российской Федерации от возврата бюджетами бюджетной системы и организациями остатков субсидий, субвенций и иных межбюджетных трансфертов, имеющих целевое значение, прошлых лет</t>
  </si>
  <si>
    <t>Утв. Думой ЗАТО Северск 2017г.</t>
  </si>
  <si>
    <t>904 2 02 25519 04 0083 151</t>
  </si>
  <si>
    <t>Субсидии бюджетам городских округов на поддержку отрасли культуры (государственная поддержка лучших работников муниципальных учреждений культуры, находящихся на территории сельских поселений)</t>
  </si>
  <si>
    <t>Субсидии на реализацию государственной программы «Обеспечение доступности жилья и улучшение качества жилищных условий населения Томской области» Основное мероприятие «Реализация проекта «Губернаторская ипотека» на территории Томской области» (частичное возмещение процентной ставки по ипотечным жилищным кредитам, взятым на приобретение вновь построенного жилья у застройщиков по договорам купли-продажи)</t>
  </si>
  <si>
    <t>902 2 02 29999 04 0046 151</t>
  </si>
  <si>
    <t>4 043 711,32»;</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</si>
</sst>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_р_."/>
  </numFmts>
  <fonts count="43">
    <font>
      <sz val="10"/>
      <name val="Arial Cyr"/>
      <family val="0"/>
    </font>
    <font>
      <sz val="11"/>
      <color indexed="8"/>
      <name val="Calibri"/>
      <family val="2"/>
    </font>
    <font>
      <sz val="10"/>
      <name val="Arial"/>
      <family val="2"/>
    </font>
    <font>
      <sz val="12"/>
      <name val="Times New Roman"/>
      <family val="1"/>
    </font>
    <font>
      <sz val="12"/>
      <color indexed="8"/>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2"/>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2"/>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2" fillId="0" borderId="0">
      <alignment/>
      <protection/>
    </xf>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51">
    <xf numFmtId="0" fontId="0" fillId="0" borderId="0" xfId="0" applyAlignment="1">
      <alignment/>
    </xf>
    <xf numFmtId="0" fontId="3" fillId="33" borderId="0" xfId="52" applyFont="1" applyFill="1">
      <alignment/>
      <protection/>
    </xf>
    <xf numFmtId="0" fontId="3" fillId="0" borderId="0" xfId="52" applyFont="1" applyFill="1">
      <alignment/>
      <protection/>
    </xf>
    <xf numFmtId="49" fontId="3" fillId="0" borderId="0" xfId="52" applyNumberFormat="1" applyFont="1" applyFill="1" applyBorder="1" applyAlignment="1">
      <alignment horizontal="left" vertical="justify"/>
      <protection/>
    </xf>
    <xf numFmtId="0" fontId="3" fillId="33" borderId="10" xfId="52" applyFont="1" applyFill="1" applyBorder="1" applyAlignment="1">
      <alignment horizontal="center" vertical="center"/>
      <protection/>
    </xf>
    <xf numFmtId="0" fontId="3" fillId="0" borderId="10" xfId="52" applyFont="1" applyFill="1" applyBorder="1" applyAlignment="1">
      <alignment horizontal="center" vertical="center"/>
      <protection/>
    </xf>
    <xf numFmtId="172" fontId="3" fillId="0" borderId="11" xfId="56" applyNumberFormat="1" applyFont="1" applyFill="1" applyBorder="1" applyAlignment="1">
      <alignment horizontal="center" vertical="center" wrapText="1"/>
    </xf>
    <xf numFmtId="1" fontId="3" fillId="0" borderId="10" xfId="0" applyNumberFormat="1" applyFont="1" applyFill="1" applyBorder="1" applyAlignment="1">
      <alignment horizontal="center" vertical="center" wrapText="1"/>
    </xf>
    <xf numFmtId="0" fontId="3" fillId="33" borderId="10" xfId="52" applyNumberFormat="1" applyFont="1" applyFill="1" applyBorder="1" applyAlignment="1">
      <alignment horizontal="center" vertical="center"/>
      <protection/>
    </xf>
    <xf numFmtId="0" fontId="3" fillId="0" borderId="10" xfId="52" applyFont="1" applyFill="1" applyBorder="1" applyAlignment="1">
      <alignment horizontal="justify" vertical="center" wrapText="1"/>
      <protection/>
    </xf>
    <xf numFmtId="4" fontId="3" fillId="34" borderId="10" xfId="52" applyNumberFormat="1" applyFont="1" applyFill="1" applyBorder="1" applyAlignment="1">
      <alignment horizontal="center" vertical="center"/>
      <protection/>
    </xf>
    <xf numFmtId="0" fontId="3" fillId="0" borderId="0" xfId="52" applyNumberFormat="1" applyFont="1" applyFill="1" applyBorder="1" applyAlignment="1">
      <alignment horizontal="center" vertical="center"/>
      <protection/>
    </xf>
    <xf numFmtId="0" fontId="3" fillId="33" borderId="10" xfId="52" applyFont="1" applyFill="1" applyBorder="1" applyAlignment="1">
      <alignment vertical="center"/>
      <protection/>
    </xf>
    <xf numFmtId="49" fontId="3" fillId="33" borderId="10" xfId="52" applyNumberFormat="1" applyFont="1" applyFill="1" applyBorder="1" applyAlignment="1">
      <alignment horizontal="left" vertical="center"/>
      <protection/>
    </xf>
    <xf numFmtId="4" fontId="3" fillId="0" borderId="10" xfId="52" applyNumberFormat="1" applyFont="1" applyFill="1" applyBorder="1" applyAlignment="1">
      <alignment horizontal="justify" vertical="center" wrapText="1"/>
      <protection/>
    </xf>
    <xf numFmtId="4" fontId="3" fillId="0" borderId="10" xfId="0" applyNumberFormat="1" applyFont="1" applyFill="1" applyBorder="1" applyAlignment="1">
      <alignment horizontal="justify" vertical="center" wrapText="1"/>
    </xf>
    <xf numFmtId="4" fontId="3" fillId="0" borderId="10" xfId="52" applyNumberFormat="1" applyFont="1" applyFill="1" applyBorder="1" applyAlignment="1">
      <alignment horizontal="center" vertical="center"/>
      <protection/>
    </xf>
    <xf numFmtId="4" fontId="3" fillId="34" borderId="10" xfId="52" applyNumberFormat="1" applyFont="1" applyFill="1" applyBorder="1" applyAlignment="1">
      <alignment horizontal="justify" vertical="center" wrapText="1"/>
      <protection/>
    </xf>
    <xf numFmtId="0" fontId="3" fillId="0" borderId="0" xfId="52" applyFont="1" applyFill="1" applyAlignment="1">
      <alignment vertical="center"/>
      <protection/>
    </xf>
    <xf numFmtId="49" fontId="3" fillId="0" borderId="0" xfId="52" applyNumberFormat="1" applyFont="1" applyFill="1" applyAlignment="1">
      <alignment horizontal="left" vertical="justify"/>
      <protection/>
    </xf>
    <xf numFmtId="4" fontId="3" fillId="33" borderId="10" xfId="52" applyNumberFormat="1" applyFont="1" applyFill="1" applyBorder="1" applyAlignment="1">
      <alignment horizontal="justify" vertical="center" wrapText="1"/>
      <protection/>
    </xf>
    <xf numFmtId="4" fontId="3" fillId="33" borderId="10" xfId="52" applyNumberFormat="1" applyFont="1" applyFill="1" applyBorder="1" applyAlignment="1">
      <alignment horizontal="center" vertical="center"/>
      <protection/>
    </xf>
    <xf numFmtId="49" fontId="3" fillId="33" borderId="10" xfId="52" applyNumberFormat="1" applyFont="1" applyFill="1" applyBorder="1" applyAlignment="1">
      <alignment horizontal="left" vertical="center" wrapText="1"/>
      <protection/>
    </xf>
    <xf numFmtId="4" fontId="3" fillId="0" borderId="0" xfId="52" applyNumberFormat="1" applyFont="1" applyFill="1">
      <alignment/>
      <protection/>
    </xf>
    <xf numFmtId="0" fontId="3" fillId="0" borderId="0" xfId="52" applyFont="1" applyFill="1" applyBorder="1">
      <alignment/>
      <protection/>
    </xf>
    <xf numFmtId="14" fontId="3" fillId="33" borderId="0" xfId="52" applyNumberFormat="1" applyFont="1" applyFill="1" applyAlignment="1">
      <alignment horizontal="left"/>
      <protection/>
    </xf>
    <xf numFmtId="49" fontId="3" fillId="0" borderId="10" xfId="0" applyNumberFormat="1" applyFont="1" applyBorder="1" applyAlignment="1">
      <alignment vertical="center"/>
    </xf>
    <xf numFmtId="49" fontId="3" fillId="0" borderId="10" xfId="0" applyNumberFormat="1" applyFont="1" applyBorder="1" applyAlignment="1">
      <alignment vertical="center" wrapText="1"/>
    </xf>
    <xf numFmtId="4" fontId="3" fillId="0" borderId="0" xfId="52" applyNumberFormat="1" applyFont="1" applyFill="1" applyBorder="1" applyAlignment="1">
      <alignment horizontal="left" vertical="center"/>
      <protection/>
    </xf>
    <xf numFmtId="4" fontId="3" fillId="0" borderId="0" xfId="52" applyNumberFormat="1" applyFont="1" applyFill="1" applyBorder="1" applyAlignment="1">
      <alignment horizontal="center" vertical="center"/>
      <protection/>
    </xf>
    <xf numFmtId="4" fontId="3" fillId="0" borderId="10" xfId="0" applyNumberFormat="1" applyFont="1" applyBorder="1" applyAlignment="1">
      <alignment horizontal="center" vertical="center"/>
    </xf>
    <xf numFmtId="4" fontId="3" fillId="0" borderId="10" xfId="0" applyNumberFormat="1" applyFont="1" applyBorder="1" applyAlignment="1">
      <alignment horizontal="justify" vertical="center" wrapText="1"/>
    </xf>
    <xf numFmtId="0" fontId="41" fillId="0" borderId="0" xfId="52" applyFont="1" applyFill="1" applyBorder="1">
      <alignment/>
      <protection/>
    </xf>
    <xf numFmtId="4" fontId="41" fillId="0" borderId="0" xfId="52" applyNumberFormat="1" applyFont="1" applyFill="1" applyBorder="1">
      <alignment/>
      <protection/>
    </xf>
    <xf numFmtId="0" fontId="41" fillId="0" borderId="0" xfId="52" applyFont="1" applyFill="1" applyBorder="1" applyAlignment="1">
      <alignment vertical="center"/>
      <protection/>
    </xf>
    <xf numFmtId="4" fontId="41" fillId="0" borderId="0" xfId="52" applyNumberFormat="1" applyFont="1" applyFill="1" applyBorder="1" applyAlignment="1">
      <alignment horizontal="center" vertical="center"/>
      <protection/>
    </xf>
    <xf numFmtId="49" fontId="5" fillId="33" borderId="0" xfId="0" applyNumberFormat="1" applyFont="1" applyFill="1" applyBorder="1" applyAlignment="1">
      <alignment horizontal="left" vertical="distributed"/>
    </xf>
    <xf numFmtId="4" fontId="42" fillId="0" borderId="0" xfId="52" applyNumberFormat="1" applyFont="1" applyFill="1" applyBorder="1" applyAlignment="1">
      <alignment horizontal="center" vertical="center"/>
      <protection/>
    </xf>
    <xf numFmtId="172" fontId="3" fillId="33" borderId="11" xfId="56" applyNumberFormat="1" applyFont="1" applyFill="1" applyBorder="1" applyAlignment="1">
      <alignment horizontal="center" vertical="center" wrapText="1"/>
    </xf>
    <xf numFmtId="1" fontId="3" fillId="33" borderId="10" xfId="0" applyNumberFormat="1" applyFont="1" applyFill="1" applyBorder="1" applyAlignment="1">
      <alignment horizontal="center" vertical="center" wrapText="1"/>
    </xf>
    <xf numFmtId="4" fontId="41" fillId="33" borderId="10" xfId="52" applyNumberFormat="1" applyFont="1" applyFill="1" applyBorder="1" applyAlignment="1">
      <alignment horizontal="center" vertical="center"/>
      <protection/>
    </xf>
    <xf numFmtId="4" fontId="3" fillId="33" borderId="10" xfId="0" applyNumberFormat="1" applyFont="1" applyFill="1" applyBorder="1" applyAlignment="1">
      <alignment horizontal="center" vertical="center"/>
    </xf>
    <xf numFmtId="4" fontId="41" fillId="33" borderId="10" xfId="0" applyNumberFormat="1" applyFont="1" applyFill="1" applyBorder="1" applyAlignment="1">
      <alignment horizontal="center" vertical="center"/>
    </xf>
    <xf numFmtId="4" fontId="3" fillId="33" borderId="0" xfId="52" applyNumberFormat="1" applyFont="1" applyFill="1" applyBorder="1" applyAlignment="1">
      <alignment horizontal="center" vertical="center"/>
      <protection/>
    </xf>
    <xf numFmtId="4" fontId="42" fillId="33" borderId="0" xfId="52" applyNumberFormat="1" applyFont="1" applyFill="1" applyBorder="1" applyAlignment="1">
      <alignment horizontal="center" vertical="center"/>
      <protection/>
    </xf>
    <xf numFmtId="4" fontId="3" fillId="33" borderId="0" xfId="52" applyNumberFormat="1" applyFont="1" applyFill="1">
      <alignment/>
      <protection/>
    </xf>
    <xf numFmtId="4" fontId="3" fillId="0" borderId="10" xfId="52" applyNumberFormat="1" applyFont="1" applyFill="1" applyBorder="1" applyAlignment="1">
      <alignment horizontal="left" vertical="center"/>
      <protection/>
    </xf>
    <xf numFmtId="49" fontId="3" fillId="0" borderId="0" xfId="52" applyNumberFormat="1" applyFont="1" applyFill="1" applyAlignment="1">
      <alignment horizontal="left" vertical="justify"/>
      <protection/>
    </xf>
    <xf numFmtId="49" fontId="3" fillId="33" borderId="0" xfId="52" applyNumberFormat="1" applyFont="1" applyFill="1" applyAlignment="1">
      <alignment horizontal="left" vertical="justify"/>
      <protection/>
    </xf>
    <xf numFmtId="0" fontId="3" fillId="0" borderId="0" xfId="0" applyFont="1" applyFill="1" applyAlignment="1">
      <alignment horizontal="center" vertical="center" wrapText="1"/>
    </xf>
    <xf numFmtId="2" fontId="3" fillId="0" borderId="12" xfId="52" applyNumberFormat="1" applyFont="1" applyFill="1" applyBorder="1" applyAlignment="1">
      <alignment horizontal="right" vertical="center"/>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Приложение_06_доходы"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219"/>
  <sheetViews>
    <sheetView tabSelected="1" view="pageBreakPreview" zoomScale="90" zoomScaleSheetLayoutView="90" zoomScalePageLayoutView="0" workbookViewId="0" topLeftCell="A1">
      <selection activeCell="A189" sqref="A189:A191"/>
    </sheetView>
  </sheetViews>
  <sheetFormatPr defaultColWidth="8.875" defaultRowHeight="12.75"/>
  <cols>
    <col min="1" max="1" width="27.75390625" style="1" customWidth="1"/>
    <col min="2" max="2" width="52.375" style="19" customWidth="1"/>
    <col min="3" max="3" width="15.125" style="2" customWidth="1"/>
    <col min="4" max="4" width="12.875" style="1" customWidth="1"/>
    <col min="5" max="5" width="15.125" style="2" customWidth="1"/>
    <col min="6" max="6" width="18.00390625" style="2" customWidth="1"/>
    <col min="7" max="7" width="74.375" style="2" customWidth="1"/>
    <col min="8" max="16384" width="8.875" style="2" customWidth="1"/>
  </cols>
  <sheetData>
    <row r="1" spans="1:5" ht="15.75">
      <c r="A1" s="2"/>
      <c r="C1" s="47" t="s">
        <v>158</v>
      </c>
      <c r="D1" s="47"/>
      <c r="E1" s="47"/>
    </row>
    <row r="2" spans="1:5" ht="15.75">
      <c r="A2" s="2"/>
      <c r="C2" s="47" t="s">
        <v>157</v>
      </c>
      <c r="D2" s="47"/>
      <c r="E2" s="47"/>
    </row>
    <row r="3" spans="1:5" ht="15.75">
      <c r="A3" s="2"/>
      <c r="C3" s="48" t="s">
        <v>177</v>
      </c>
      <c r="D3" s="48"/>
      <c r="E3" s="48"/>
    </row>
    <row r="4" spans="1:5" ht="36" customHeight="1">
      <c r="A4" s="49" t="s">
        <v>0</v>
      </c>
      <c r="B4" s="49"/>
      <c r="C4" s="49"/>
      <c r="D4" s="49"/>
      <c r="E4" s="49"/>
    </row>
    <row r="5" spans="1:5" ht="15.75">
      <c r="A5" s="24"/>
      <c r="B5" s="3"/>
      <c r="C5" s="50" t="s">
        <v>1</v>
      </c>
      <c r="D5" s="50"/>
      <c r="E5" s="50"/>
    </row>
    <row r="6" spans="1:5" ht="56.25" customHeight="1">
      <c r="A6" s="4" t="s">
        <v>2</v>
      </c>
      <c r="B6" s="5" t="s">
        <v>3</v>
      </c>
      <c r="C6" s="6" t="s">
        <v>274</v>
      </c>
      <c r="D6" s="38" t="s">
        <v>155</v>
      </c>
      <c r="E6" s="6" t="s">
        <v>156</v>
      </c>
    </row>
    <row r="7" spans="1:5" ht="15.75">
      <c r="A7" s="4">
        <v>1</v>
      </c>
      <c r="B7" s="5">
        <v>2</v>
      </c>
      <c r="C7" s="7">
        <v>3</v>
      </c>
      <c r="D7" s="39">
        <v>4</v>
      </c>
      <c r="E7" s="7" t="s">
        <v>240</v>
      </c>
    </row>
    <row r="8" spans="1:5" s="11" customFormat="1" ht="19.5" customHeight="1">
      <c r="A8" s="8"/>
      <c r="B8" s="9" t="s">
        <v>4</v>
      </c>
      <c r="C8" s="10">
        <f>C9+C21</f>
        <v>960282.56</v>
      </c>
      <c r="D8" s="40">
        <f>D9+D21</f>
        <v>0</v>
      </c>
      <c r="E8" s="10">
        <f>E9+E21</f>
        <v>960282.56</v>
      </c>
    </row>
    <row r="9" spans="1:7" ht="19.5" customHeight="1">
      <c r="A9" s="12"/>
      <c r="B9" s="9" t="s">
        <v>5</v>
      </c>
      <c r="C9" s="10">
        <f>C10+C11+C12+C17+C20</f>
        <v>785624.31</v>
      </c>
      <c r="D9" s="21">
        <f>D10+D11+D12+D17+D20</f>
        <v>5970</v>
      </c>
      <c r="E9" s="10">
        <f>E10+E11+E12+E17+E20</f>
        <v>791594.31</v>
      </c>
      <c r="G9" s="23"/>
    </row>
    <row r="10" spans="1:5" ht="19.5" customHeight="1">
      <c r="A10" s="13" t="s">
        <v>6</v>
      </c>
      <c r="B10" s="14" t="s">
        <v>7</v>
      </c>
      <c r="C10" s="10">
        <v>597823.78</v>
      </c>
      <c r="D10" s="21"/>
      <c r="E10" s="16">
        <f>C10+D10</f>
        <v>597823.78</v>
      </c>
    </row>
    <row r="11" spans="1:5" ht="45" customHeight="1">
      <c r="A11" s="13" t="s">
        <v>260</v>
      </c>
      <c r="B11" s="15" t="s">
        <v>8</v>
      </c>
      <c r="C11" s="10">
        <v>7360</v>
      </c>
      <c r="D11" s="21"/>
      <c r="E11" s="16">
        <f>C11+D11</f>
        <v>7360</v>
      </c>
    </row>
    <row r="12" spans="1:5" ht="19.5" customHeight="1">
      <c r="A12" s="13" t="s">
        <v>9</v>
      </c>
      <c r="B12" s="14" t="s">
        <v>10</v>
      </c>
      <c r="C12" s="10">
        <f>C13+C14+C15+C16</f>
        <v>88583.4</v>
      </c>
      <c r="D12" s="21">
        <f>D13+D14+D15+D16</f>
        <v>1170</v>
      </c>
      <c r="E12" s="10">
        <f>E13+E14+E15+E16</f>
        <v>89753.4</v>
      </c>
    </row>
    <row r="13" spans="1:5" ht="33" customHeight="1">
      <c r="A13" s="13" t="s">
        <v>11</v>
      </c>
      <c r="B13" s="14" t="s">
        <v>12</v>
      </c>
      <c r="C13" s="10">
        <v>36273.4</v>
      </c>
      <c r="D13" s="21">
        <v>5500</v>
      </c>
      <c r="E13" s="16">
        <f>C13+D13</f>
        <v>41773.4</v>
      </c>
    </row>
    <row r="14" spans="1:5" ht="33" customHeight="1">
      <c r="A14" s="13" t="s">
        <v>13</v>
      </c>
      <c r="B14" s="14" t="s">
        <v>14</v>
      </c>
      <c r="C14" s="10">
        <v>51402.7</v>
      </c>
      <c r="D14" s="21">
        <v>-4000</v>
      </c>
      <c r="E14" s="16">
        <f aca="true" t="shared" si="0" ref="E14:E20">C14+D14</f>
        <v>47402.7</v>
      </c>
    </row>
    <row r="15" spans="1:5" ht="19.5" customHeight="1">
      <c r="A15" s="13" t="s">
        <v>15</v>
      </c>
      <c r="B15" s="14" t="s">
        <v>16</v>
      </c>
      <c r="C15" s="10">
        <v>490</v>
      </c>
      <c r="D15" s="21">
        <v>-330</v>
      </c>
      <c r="E15" s="16">
        <f t="shared" si="0"/>
        <v>160</v>
      </c>
    </row>
    <row r="16" spans="1:5" ht="33" customHeight="1">
      <c r="A16" s="13" t="s">
        <v>17</v>
      </c>
      <c r="B16" s="14" t="s">
        <v>18</v>
      </c>
      <c r="C16" s="10">
        <v>417.3</v>
      </c>
      <c r="D16" s="21"/>
      <c r="E16" s="16">
        <f t="shared" si="0"/>
        <v>417.3</v>
      </c>
    </row>
    <row r="17" spans="1:5" ht="19.5" customHeight="1">
      <c r="A17" s="13" t="s">
        <v>19</v>
      </c>
      <c r="B17" s="14" t="s">
        <v>20</v>
      </c>
      <c r="C17" s="10">
        <f>C18+C19</f>
        <v>82019.23</v>
      </c>
      <c r="D17" s="21">
        <f>D18+D19</f>
        <v>4800</v>
      </c>
      <c r="E17" s="10">
        <f>E18+E19</f>
        <v>86819.23</v>
      </c>
    </row>
    <row r="18" spans="1:5" ht="19.5" customHeight="1">
      <c r="A18" s="13" t="s">
        <v>21</v>
      </c>
      <c r="B18" s="14" t="s">
        <v>22</v>
      </c>
      <c r="C18" s="10">
        <v>16132</v>
      </c>
      <c r="D18" s="21">
        <v>6300</v>
      </c>
      <c r="E18" s="16">
        <f>C18+D18</f>
        <v>22432</v>
      </c>
    </row>
    <row r="19" spans="1:5" ht="19.5" customHeight="1">
      <c r="A19" s="13" t="s">
        <v>23</v>
      </c>
      <c r="B19" s="14" t="s">
        <v>24</v>
      </c>
      <c r="C19" s="10">
        <v>65887.23</v>
      </c>
      <c r="D19" s="21">
        <v>-1500</v>
      </c>
      <c r="E19" s="16">
        <f t="shared" si="0"/>
        <v>64387.23</v>
      </c>
    </row>
    <row r="20" spans="1:5" ht="19.5" customHeight="1">
      <c r="A20" s="13" t="s">
        <v>25</v>
      </c>
      <c r="B20" s="14" t="s">
        <v>26</v>
      </c>
      <c r="C20" s="10">
        <v>9837.9</v>
      </c>
      <c r="D20" s="21"/>
      <c r="E20" s="16">
        <f t="shared" si="0"/>
        <v>9837.9</v>
      </c>
    </row>
    <row r="21" spans="1:5" ht="19.5" customHeight="1">
      <c r="A21" s="13"/>
      <c r="B21" s="9" t="s">
        <v>27</v>
      </c>
      <c r="C21" s="10">
        <f>C22+C34+C37+C40+C41+C36</f>
        <v>174658.25</v>
      </c>
      <c r="D21" s="21">
        <f>D22+D34+D36+D37+D40+D41</f>
        <v>-5970</v>
      </c>
      <c r="E21" s="10">
        <f>E22+E34+E37+E40+E41+E36</f>
        <v>168688.25</v>
      </c>
    </row>
    <row r="22" spans="1:5" ht="42" customHeight="1">
      <c r="A22" s="13" t="s">
        <v>28</v>
      </c>
      <c r="B22" s="9" t="s">
        <v>29</v>
      </c>
      <c r="C22" s="10">
        <f>C23+C24+C27+C28</f>
        <v>108725.33</v>
      </c>
      <c r="D22" s="21">
        <f>D23+D24+D27+D28</f>
        <v>-15640</v>
      </c>
      <c r="E22" s="10">
        <f>E23+E24+E27+E28</f>
        <v>93085.33</v>
      </c>
    </row>
    <row r="23" spans="1:5" ht="69.75" customHeight="1">
      <c r="A23" s="13" t="s">
        <v>30</v>
      </c>
      <c r="B23" s="9" t="s">
        <v>31</v>
      </c>
      <c r="C23" s="10">
        <v>2</v>
      </c>
      <c r="D23" s="21"/>
      <c r="E23" s="16">
        <f>C23+D23</f>
        <v>2</v>
      </c>
    </row>
    <row r="24" spans="1:5" ht="19.5" customHeight="1">
      <c r="A24" s="13"/>
      <c r="B24" s="15" t="s">
        <v>32</v>
      </c>
      <c r="C24" s="10">
        <f>C25+C26</f>
        <v>69715.43</v>
      </c>
      <c r="D24" s="21">
        <f>D25+D26</f>
        <v>-15640</v>
      </c>
      <c r="E24" s="10">
        <f>E25+E26</f>
        <v>54075.43</v>
      </c>
    </row>
    <row r="25" spans="1:5" ht="100.5" customHeight="1">
      <c r="A25" s="13" t="s">
        <v>33</v>
      </c>
      <c r="B25" s="15" t="s">
        <v>34</v>
      </c>
      <c r="C25" s="10">
        <v>41437.43</v>
      </c>
      <c r="D25" s="21">
        <v>-15640</v>
      </c>
      <c r="E25" s="16">
        <f>C25+D25</f>
        <v>25797.43</v>
      </c>
    </row>
    <row r="26" spans="1:5" ht="99" customHeight="1">
      <c r="A26" s="13" t="s">
        <v>35</v>
      </c>
      <c r="B26" s="15" t="s">
        <v>36</v>
      </c>
      <c r="C26" s="10">
        <v>28278</v>
      </c>
      <c r="D26" s="21"/>
      <c r="E26" s="16">
        <f aca="true" t="shared" si="1" ref="E26:E123">C26+D26</f>
        <v>28278</v>
      </c>
    </row>
    <row r="27" spans="1:5" ht="70.5" customHeight="1">
      <c r="A27" s="13" t="s">
        <v>37</v>
      </c>
      <c r="B27" s="15" t="s">
        <v>38</v>
      </c>
      <c r="C27" s="10">
        <v>160</v>
      </c>
      <c r="D27" s="21"/>
      <c r="E27" s="16">
        <f t="shared" si="1"/>
        <v>160</v>
      </c>
    </row>
    <row r="28" spans="1:5" ht="100.5" customHeight="1">
      <c r="A28" s="13" t="s">
        <v>39</v>
      </c>
      <c r="B28" s="15" t="s">
        <v>40</v>
      </c>
      <c r="C28" s="10">
        <f>C29+C30+C31+C32+C33</f>
        <v>38847.9</v>
      </c>
      <c r="D28" s="21"/>
      <c r="E28" s="10">
        <f>E29+E30+E31+E32+E33</f>
        <v>38847.9</v>
      </c>
    </row>
    <row r="29" spans="1:5" ht="54.75" customHeight="1">
      <c r="A29" s="13" t="s">
        <v>41</v>
      </c>
      <c r="B29" s="15" t="s">
        <v>42</v>
      </c>
      <c r="C29" s="10">
        <v>24323.01</v>
      </c>
      <c r="D29" s="21"/>
      <c r="E29" s="16">
        <f t="shared" si="1"/>
        <v>24323.01</v>
      </c>
    </row>
    <row r="30" spans="1:5" ht="60" customHeight="1">
      <c r="A30" s="13" t="s">
        <v>43</v>
      </c>
      <c r="B30" s="15" t="s">
        <v>44</v>
      </c>
      <c r="C30" s="10">
        <v>7145</v>
      </c>
      <c r="D30" s="21"/>
      <c r="E30" s="16">
        <f t="shared" si="1"/>
        <v>7145</v>
      </c>
    </row>
    <row r="31" spans="1:5" ht="63">
      <c r="A31" s="13" t="s">
        <v>45</v>
      </c>
      <c r="B31" s="15" t="s">
        <v>46</v>
      </c>
      <c r="C31" s="10">
        <v>554.17</v>
      </c>
      <c r="D31" s="21"/>
      <c r="E31" s="16">
        <f t="shared" si="1"/>
        <v>554.17</v>
      </c>
    </row>
    <row r="32" spans="1:5" ht="58.5" customHeight="1">
      <c r="A32" s="13" t="s">
        <v>47</v>
      </c>
      <c r="B32" s="15" t="s">
        <v>48</v>
      </c>
      <c r="C32" s="10">
        <v>1249.83</v>
      </c>
      <c r="D32" s="21"/>
      <c r="E32" s="16">
        <f t="shared" si="1"/>
        <v>1249.83</v>
      </c>
    </row>
    <row r="33" spans="1:5" ht="72.75" customHeight="1">
      <c r="A33" s="13" t="s">
        <v>49</v>
      </c>
      <c r="B33" s="15" t="s">
        <v>50</v>
      </c>
      <c r="C33" s="10">
        <v>5575.89</v>
      </c>
      <c r="D33" s="21"/>
      <c r="E33" s="16">
        <f t="shared" si="1"/>
        <v>5575.89</v>
      </c>
    </row>
    <row r="34" spans="1:5" ht="19.5" customHeight="1">
      <c r="A34" s="13" t="s">
        <v>51</v>
      </c>
      <c r="B34" s="14" t="s">
        <v>52</v>
      </c>
      <c r="C34" s="10">
        <f>C35</f>
        <v>8310</v>
      </c>
      <c r="D34" s="21">
        <f>D35</f>
        <v>13565</v>
      </c>
      <c r="E34" s="10">
        <f>E35</f>
        <v>21875</v>
      </c>
    </row>
    <row r="35" spans="1:5" ht="35.25" customHeight="1">
      <c r="A35" s="13" t="s">
        <v>53</v>
      </c>
      <c r="B35" s="14" t="s">
        <v>54</v>
      </c>
      <c r="C35" s="10">
        <v>8310</v>
      </c>
      <c r="D35" s="21">
        <v>13565</v>
      </c>
      <c r="E35" s="16">
        <f t="shared" si="1"/>
        <v>21875</v>
      </c>
    </row>
    <row r="36" spans="1:5" ht="39.75" customHeight="1">
      <c r="A36" s="13" t="s">
        <v>55</v>
      </c>
      <c r="B36" s="17" t="s">
        <v>56</v>
      </c>
      <c r="C36" s="10">
        <v>4379.47</v>
      </c>
      <c r="D36" s="21"/>
      <c r="E36" s="16">
        <f t="shared" si="1"/>
        <v>4379.47</v>
      </c>
    </row>
    <row r="37" spans="1:5" ht="38.25" customHeight="1">
      <c r="A37" s="13" t="s">
        <v>57</v>
      </c>
      <c r="B37" s="14" t="s">
        <v>58</v>
      </c>
      <c r="C37" s="16">
        <f>C38+C39</f>
        <v>37160.3</v>
      </c>
      <c r="D37" s="40">
        <f>D38</f>
        <v>0</v>
      </c>
      <c r="E37" s="10">
        <f>E38+E39</f>
        <v>37160.3</v>
      </c>
    </row>
    <row r="38" spans="1:5" ht="121.5" customHeight="1">
      <c r="A38" s="13" t="s">
        <v>59</v>
      </c>
      <c r="B38" s="15" t="s">
        <v>60</v>
      </c>
      <c r="C38" s="10">
        <v>37010.3</v>
      </c>
      <c r="D38" s="21"/>
      <c r="E38" s="16">
        <f t="shared" si="1"/>
        <v>37010.3</v>
      </c>
    </row>
    <row r="39" spans="1:5" ht="73.5" customHeight="1">
      <c r="A39" s="13" t="s">
        <v>61</v>
      </c>
      <c r="B39" s="14" t="s">
        <v>62</v>
      </c>
      <c r="C39" s="10">
        <v>150</v>
      </c>
      <c r="D39" s="21"/>
      <c r="E39" s="16">
        <f t="shared" si="1"/>
        <v>150</v>
      </c>
    </row>
    <row r="40" spans="1:5" ht="24.75" customHeight="1">
      <c r="A40" s="13" t="s">
        <v>63</v>
      </c>
      <c r="B40" s="14" t="s">
        <v>64</v>
      </c>
      <c r="C40" s="10">
        <v>15999.35</v>
      </c>
      <c r="D40" s="21">
        <v>-4853.8</v>
      </c>
      <c r="E40" s="16">
        <f t="shared" si="1"/>
        <v>11145.55</v>
      </c>
    </row>
    <row r="41" spans="1:5" ht="24.75" customHeight="1">
      <c r="A41" s="13" t="s">
        <v>65</v>
      </c>
      <c r="B41" s="14" t="s">
        <v>66</v>
      </c>
      <c r="C41" s="10">
        <v>83.8</v>
      </c>
      <c r="D41" s="21">
        <v>958.8</v>
      </c>
      <c r="E41" s="16">
        <f t="shared" si="1"/>
        <v>1042.6</v>
      </c>
    </row>
    <row r="42" spans="1:7" ht="26.25" customHeight="1">
      <c r="A42" s="13" t="s">
        <v>67</v>
      </c>
      <c r="B42" s="14" t="s">
        <v>68</v>
      </c>
      <c r="C42" s="10">
        <f>C43+C143+C137+C135+C140</f>
        <v>3051441.72</v>
      </c>
      <c r="D42" s="21">
        <f>D43+D143+D137+D135+D140</f>
        <v>31987.04</v>
      </c>
      <c r="E42" s="10">
        <f>E43+E143+E137+E135+E140</f>
        <v>3083428.76</v>
      </c>
      <c r="G42" s="23"/>
    </row>
    <row r="43" spans="1:7" ht="36.75" customHeight="1">
      <c r="A43" s="13" t="s">
        <v>69</v>
      </c>
      <c r="B43" s="14" t="s">
        <v>70</v>
      </c>
      <c r="C43" s="16">
        <f>C44+C49+C86+C119</f>
        <v>3054955.34</v>
      </c>
      <c r="D43" s="21">
        <f>D44+D49+D86+D119</f>
        <v>31987.04</v>
      </c>
      <c r="E43" s="16">
        <f>E44+E49+E86+E119</f>
        <v>3086942.38</v>
      </c>
      <c r="F43" s="23"/>
      <c r="G43" s="23"/>
    </row>
    <row r="44" spans="1:7" ht="36.75" customHeight="1">
      <c r="A44" s="13" t="s">
        <v>114</v>
      </c>
      <c r="B44" s="14" t="s">
        <v>113</v>
      </c>
      <c r="C44" s="16">
        <f>SUM(C45:C48)</f>
        <v>1340495.2</v>
      </c>
      <c r="D44" s="21">
        <f>SUM(D45:D48)</f>
        <v>42246</v>
      </c>
      <c r="E44" s="16">
        <f t="shared" si="1"/>
        <v>1382741.2</v>
      </c>
      <c r="G44" s="23"/>
    </row>
    <row r="45" spans="1:7" ht="76.5" customHeight="1">
      <c r="A45" s="13" t="s">
        <v>109</v>
      </c>
      <c r="B45" s="14" t="s">
        <v>71</v>
      </c>
      <c r="C45" s="10">
        <v>285871</v>
      </c>
      <c r="D45" s="21"/>
      <c r="E45" s="16">
        <f t="shared" si="1"/>
        <v>285871</v>
      </c>
      <c r="F45" s="23"/>
      <c r="G45" s="23"/>
    </row>
    <row r="46" spans="1:7" ht="57" customHeight="1">
      <c r="A46" s="13" t="s">
        <v>110</v>
      </c>
      <c r="B46" s="14" t="s">
        <v>72</v>
      </c>
      <c r="C46" s="10">
        <v>132190.3</v>
      </c>
      <c r="D46" s="21"/>
      <c r="E46" s="16">
        <f t="shared" si="1"/>
        <v>132190.3</v>
      </c>
      <c r="G46" s="23"/>
    </row>
    <row r="47" spans="1:7" ht="42.75" customHeight="1">
      <c r="A47" s="13" t="s">
        <v>175</v>
      </c>
      <c r="B47" s="14" t="s">
        <v>176</v>
      </c>
      <c r="C47" s="10">
        <v>41664.9</v>
      </c>
      <c r="D47" s="21">
        <v>42246</v>
      </c>
      <c r="E47" s="16">
        <f t="shared" si="1"/>
        <v>83910.9</v>
      </c>
      <c r="G47" s="23"/>
    </row>
    <row r="48" spans="1:7" ht="73.5" customHeight="1">
      <c r="A48" s="13" t="s">
        <v>111</v>
      </c>
      <c r="B48" s="14" t="s">
        <v>73</v>
      </c>
      <c r="C48" s="16">
        <v>880769</v>
      </c>
      <c r="D48" s="21"/>
      <c r="E48" s="16">
        <f t="shared" si="1"/>
        <v>880769</v>
      </c>
      <c r="G48" s="23"/>
    </row>
    <row r="49" spans="1:7" ht="45" customHeight="1">
      <c r="A49" s="13" t="s">
        <v>116</v>
      </c>
      <c r="B49" s="14" t="s">
        <v>115</v>
      </c>
      <c r="C49" s="16">
        <f>SUM(C50:C63)</f>
        <v>343596.69</v>
      </c>
      <c r="D49" s="21">
        <f>SUM(D50:D63)</f>
        <v>-4096.4</v>
      </c>
      <c r="E49" s="16">
        <f>SUM(E50:E63)</f>
        <v>339500.29</v>
      </c>
      <c r="G49" s="23"/>
    </row>
    <row r="50" spans="1:7" ht="135" customHeight="1">
      <c r="A50" s="26" t="s">
        <v>202</v>
      </c>
      <c r="B50" s="14" t="s">
        <v>239</v>
      </c>
      <c r="C50" s="16">
        <v>1889.41</v>
      </c>
      <c r="D50" s="21"/>
      <c r="E50" s="16">
        <f t="shared" si="1"/>
        <v>1889.41</v>
      </c>
      <c r="G50" s="23"/>
    </row>
    <row r="51" spans="1:7" ht="87.75" customHeight="1">
      <c r="A51" s="13" t="s">
        <v>122</v>
      </c>
      <c r="B51" s="14" t="s">
        <v>99</v>
      </c>
      <c r="C51" s="16">
        <v>29711</v>
      </c>
      <c r="D51" s="21"/>
      <c r="E51" s="16">
        <f t="shared" si="1"/>
        <v>29711</v>
      </c>
      <c r="G51" s="23"/>
    </row>
    <row r="52" spans="1:7" ht="100.5" customHeight="1">
      <c r="A52" s="13" t="s">
        <v>249</v>
      </c>
      <c r="B52" s="14" t="s">
        <v>241</v>
      </c>
      <c r="C52" s="16">
        <v>1.05</v>
      </c>
      <c r="D52" s="21"/>
      <c r="E52" s="16">
        <f t="shared" si="1"/>
        <v>1.05</v>
      </c>
      <c r="G52" s="23"/>
    </row>
    <row r="53" spans="1:7" ht="100.5" customHeight="1">
      <c r="A53" s="13" t="s">
        <v>250</v>
      </c>
      <c r="B53" s="14" t="s">
        <v>242</v>
      </c>
      <c r="C53" s="16">
        <v>2.19</v>
      </c>
      <c r="D53" s="21"/>
      <c r="E53" s="16">
        <f t="shared" si="1"/>
        <v>2.19</v>
      </c>
      <c r="F53" s="23"/>
      <c r="G53" s="23"/>
    </row>
    <row r="54" spans="1:7" ht="84.75" customHeight="1">
      <c r="A54" s="13" t="s">
        <v>275</v>
      </c>
      <c r="B54" s="14" t="s">
        <v>276</v>
      </c>
      <c r="C54" s="16"/>
      <c r="D54" s="21">
        <v>50</v>
      </c>
      <c r="E54" s="16">
        <f>C54+D54</f>
        <v>50</v>
      </c>
      <c r="F54" s="23"/>
      <c r="G54" s="23"/>
    </row>
    <row r="55" spans="1:7" ht="197.25" customHeight="1">
      <c r="A55" s="13" t="s">
        <v>203</v>
      </c>
      <c r="B55" s="14" t="s">
        <v>204</v>
      </c>
      <c r="C55" s="16">
        <v>2700</v>
      </c>
      <c r="D55" s="21"/>
      <c r="E55" s="16">
        <f t="shared" si="1"/>
        <v>2700</v>
      </c>
      <c r="G55" s="23"/>
    </row>
    <row r="56" spans="1:7" ht="198" customHeight="1">
      <c r="A56" s="13" t="s">
        <v>268</v>
      </c>
      <c r="B56" s="14" t="s">
        <v>261</v>
      </c>
      <c r="C56" s="16">
        <v>5752.52</v>
      </c>
      <c r="D56" s="21"/>
      <c r="E56" s="16">
        <f t="shared" si="1"/>
        <v>5752.52</v>
      </c>
      <c r="G56" s="23"/>
    </row>
    <row r="57" spans="1:7" ht="198.75" customHeight="1">
      <c r="A57" s="13" t="s">
        <v>262</v>
      </c>
      <c r="B57" s="14" t="s">
        <v>263</v>
      </c>
      <c r="C57" s="16">
        <v>274.4</v>
      </c>
      <c r="D57" s="21"/>
      <c r="E57" s="16">
        <f t="shared" si="1"/>
        <v>274.4</v>
      </c>
      <c r="G57" s="23"/>
    </row>
    <row r="58" spans="1:7" ht="189" customHeight="1">
      <c r="A58" s="13" t="s">
        <v>264</v>
      </c>
      <c r="B58" s="14" t="s">
        <v>265</v>
      </c>
      <c r="C58" s="16">
        <v>3000</v>
      </c>
      <c r="D58" s="21"/>
      <c r="E58" s="16">
        <f t="shared" si="1"/>
        <v>3000</v>
      </c>
      <c r="G58" s="23"/>
    </row>
    <row r="59" spans="1:7" ht="198.75" customHeight="1">
      <c r="A59" s="13" t="s">
        <v>266</v>
      </c>
      <c r="B59" s="14" t="s">
        <v>267</v>
      </c>
      <c r="C59" s="16">
        <v>9148.65</v>
      </c>
      <c r="D59" s="21"/>
      <c r="E59" s="16">
        <f t="shared" si="1"/>
        <v>9148.65</v>
      </c>
      <c r="G59" s="23"/>
    </row>
    <row r="60" spans="1:7" ht="87.75" customHeight="1">
      <c r="A60" s="13" t="s">
        <v>206</v>
      </c>
      <c r="B60" s="14" t="s">
        <v>205</v>
      </c>
      <c r="C60" s="16">
        <v>16380.02</v>
      </c>
      <c r="D60" s="21"/>
      <c r="E60" s="16">
        <f t="shared" si="1"/>
        <v>16380.02</v>
      </c>
      <c r="G60" s="23"/>
    </row>
    <row r="61" spans="1:7" ht="84.75" customHeight="1">
      <c r="A61" s="13" t="s">
        <v>207</v>
      </c>
      <c r="B61" s="14" t="s">
        <v>205</v>
      </c>
      <c r="C61" s="16">
        <v>6601.61</v>
      </c>
      <c r="D61" s="21"/>
      <c r="E61" s="16">
        <f t="shared" si="1"/>
        <v>6601.61</v>
      </c>
      <c r="G61" s="23"/>
    </row>
    <row r="62" spans="1:7" ht="106.5" customHeight="1">
      <c r="A62" s="13" t="s">
        <v>251</v>
      </c>
      <c r="B62" s="14" t="s">
        <v>243</v>
      </c>
      <c r="C62" s="16">
        <v>8587.8</v>
      </c>
      <c r="D62" s="21"/>
      <c r="E62" s="16">
        <f t="shared" si="1"/>
        <v>8587.8</v>
      </c>
      <c r="G62" s="23"/>
    </row>
    <row r="63" spans="1:7" ht="26.25" customHeight="1">
      <c r="A63" s="13" t="s">
        <v>123</v>
      </c>
      <c r="B63" s="14" t="s">
        <v>74</v>
      </c>
      <c r="C63" s="16">
        <f>SUM(C64:C85)</f>
        <v>259548.04</v>
      </c>
      <c r="D63" s="21">
        <f>SUM(D64:D85)</f>
        <v>-4146.4</v>
      </c>
      <c r="E63" s="16">
        <f>SUM(E64:E85)</f>
        <v>255401.64</v>
      </c>
      <c r="G63" s="23"/>
    </row>
    <row r="64" spans="1:7" ht="38.25" customHeight="1">
      <c r="A64" s="13" t="s">
        <v>124</v>
      </c>
      <c r="B64" s="14" t="s">
        <v>75</v>
      </c>
      <c r="C64" s="16">
        <v>135.8</v>
      </c>
      <c r="D64" s="21"/>
      <c r="E64" s="16">
        <f t="shared" si="1"/>
        <v>135.8</v>
      </c>
      <c r="G64" s="23"/>
    </row>
    <row r="65" spans="1:7" ht="38.25" customHeight="1">
      <c r="A65" s="13" t="s">
        <v>125</v>
      </c>
      <c r="B65" s="14" t="s">
        <v>76</v>
      </c>
      <c r="C65" s="16">
        <v>9507.8</v>
      </c>
      <c r="D65" s="21"/>
      <c r="E65" s="16">
        <f t="shared" si="1"/>
        <v>9507.8</v>
      </c>
      <c r="G65" s="23"/>
    </row>
    <row r="66" spans="1:7" ht="148.5" customHeight="1">
      <c r="A66" s="22" t="s">
        <v>126</v>
      </c>
      <c r="B66" s="20" t="s">
        <v>105</v>
      </c>
      <c r="C66" s="21">
        <v>40070.6</v>
      </c>
      <c r="D66" s="21"/>
      <c r="E66" s="16">
        <f t="shared" si="1"/>
        <v>40070.6</v>
      </c>
      <c r="G66" s="23"/>
    </row>
    <row r="67" spans="1:7" ht="132" customHeight="1">
      <c r="A67" s="13" t="s">
        <v>127</v>
      </c>
      <c r="B67" s="14" t="s">
        <v>107</v>
      </c>
      <c r="C67" s="16">
        <v>25858</v>
      </c>
      <c r="D67" s="21"/>
      <c r="E67" s="16">
        <f t="shared" si="1"/>
        <v>25858</v>
      </c>
      <c r="G67" s="23"/>
    </row>
    <row r="68" spans="1:7" ht="70.5" customHeight="1">
      <c r="A68" s="13" t="s">
        <v>128</v>
      </c>
      <c r="B68" s="14" t="s">
        <v>100</v>
      </c>
      <c r="C68" s="10">
        <v>7452.3</v>
      </c>
      <c r="D68" s="21"/>
      <c r="E68" s="16">
        <f t="shared" si="1"/>
        <v>7452.3</v>
      </c>
      <c r="G68" s="23"/>
    </row>
    <row r="69" spans="1:7" ht="162" customHeight="1">
      <c r="A69" s="13" t="s">
        <v>129</v>
      </c>
      <c r="B69" s="14" t="s">
        <v>106</v>
      </c>
      <c r="C69" s="10">
        <v>4946.9</v>
      </c>
      <c r="D69" s="21"/>
      <c r="E69" s="16">
        <f t="shared" si="1"/>
        <v>4946.9</v>
      </c>
      <c r="G69" s="23"/>
    </row>
    <row r="70" spans="1:7" ht="99" customHeight="1">
      <c r="A70" s="13" t="s">
        <v>195</v>
      </c>
      <c r="B70" s="31" t="s">
        <v>189</v>
      </c>
      <c r="C70" s="10">
        <v>119897.8</v>
      </c>
      <c r="D70" s="21">
        <f>-3079.1-3858.7</f>
        <v>-6937.8</v>
      </c>
      <c r="E70" s="16">
        <f t="shared" si="1"/>
        <v>112960</v>
      </c>
      <c r="G70" s="23"/>
    </row>
    <row r="71" spans="1:7" ht="237.75" customHeight="1">
      <c r="A71" s="13" t="s">
        <v>130</v>
      </c>
      <c r="B71" s="14" t="s">
        <v>271</v>
      </c>
      <c r="C71" s="16">
        <v>10384.7</v>
      </c>
      <c r="D71" s="21"/>
      <c r="E71" s="16">
        <f t="shared" si="1"/>
        <v>10384.7</v>
      </c>
      <c r="G71" s="23"/>
    </row>
    <row r="72" spans="1:7" ht="36.75" customHeight="1">
      <c r="A72" s="13" t="s">
        <v>131</v>
      </c>
      <c r="B72" s="14" t="s">
        <v>77</v>
      </c>
      <c r="C72" s="10">
        <v>2094.5</v>
      </c>
      <c r="D72" s="21"/>
      <c r="E72" s="16">
        <f t="shared" si="1"/>
        <v>2094.5</v>
      </c>
      <c r="G72" s="23"/>
    </row>
    <row r="73" spans="1:7" ht="82.5" customHeight="1">
      <c r="A73" s="13" t="s">
        <v>208</v>
      </c>
      <c r="B73" s="14" t="s">
        <v>209</v>
      </c>
      <c r="C73" s="10">
        <v>173.1</v>
      </c>
      <c r="D73" s="21"/>
      <c r="E73" s="16">
        <f t="shared" si="1"/>
        <v>173.1</v>
      </c>
      <c r="G73" s="23"/>
    </row>
    <row r="74" spans="1:7" ht="51.75" customHeight="1">
      <c r="A74" s="13" t="s">
        <v>132</v>
      </c>
      <c r="B74" s="14" t="s">
        <v>78</v>
      </c>
      <c r="C74" s="16">
        <v>6500.1</v>
      </c>
      <c r="D74" s="21"/>
      <c r="E74" s="16">
        <f t="shared" si="1"/>
        <v>6500.1</v>
      </c>
      <c r="G74" s="23"/>
    </row>
    <row r="75" spans="1:7" ht="51.75" customHeight="1">
      <c r="A75" s="13" t="s">
        <v>133</v>
      </c>
      <c r="B75" s="14" t="s">
        <v>78</v>
      </c>
      <c r="C75" s="21">
        <v>869</v>
      </c>
      <c r="D75" s="21"/>
      <c r="E75" s="16">
        <f t="shared" si="1"/>
        <v>869</v>
      </c>
      <c r="G75" s="23"/>
    </row>
    <row r="76" spans="1:7" ht="99.75" customHeight="1">
      <c r="A76" s="26" t="s">
        <v>222</v>
      </c>
      <c r="B76" s="14" t="s">
        <v>210</v>
      </c>
      <c r="C76" s="16">
        <v>1477.32</v>
      </c>
      <c r="D76" s="21"/>
      <c r="E76" s="16">
        <f t="shared" si="1"/>
        <v>1477.32</v>
      </c>
      <c r="G76" s="23"/>
    </row>
    <row r="77" spans="1:7" ht="161.25" customHeight="1">
      <c r="A77" s="26" t="s">
        <v>278</v>
      </c>
      <c r="B77" s="14" t="s">
        <v>277</v>
      </c>
      <c r="C77" s="16"/>
      <c r="D77" s="21">
        <v>2734</v>
      </c>
      <c r="E77" s="16">
        <f t="shared" si="1"/>
        <v>2734</v>
      </c>
      <c r="G77" s="23"/>
    </row>
    <row r="78" spans="1:7" ht="102" customHeight="1">
      <c r="A78" s="26" t="s">
        <v>223</v>
      </c>
      <c r="B78" s="31" t="s">
        <v>196</v>
      </c>
      <c r="C78" s="30">
        <v>7766.3</v>
      </c>
      <c r="D78" s="41"/>
      <c r="E78" s="30">
        <f>C78+D78</f>
        <v>7766.3</v>
      </c>
      <c r="G78" s="23"/>
    </row>
    <row r="79" spans="1:7" ht="146.25" customHeight="1">
      <c r="A79" s="26" t="s">
        <v>224</v>
      </c>
      <c r="B79" s="31" t="s">
        <v>197</v>
      </c>
      <c r="C79" s="30">
        <v>193.8</v>
      </c>
      <c r="D79" s="41">
        <v>57.4</v>
      </c>
      <c r="E79" s="30">
        <f>C79+D79</f>
        <v>251.2</v>
      </c>
      <c r="G79" s="23"/>
    </row>
    <row r="80" spans="1:7" ht="71.25" customHeight="1">
      <c r="A80" s="26" t="s">
        <v>225</v>
      </c>
      <c r="B80" s="31" t="s">
        <v>211</v>
      </c>
      <c r="C80" s="30">
        <v>1393.3</v>
      </c>
      <c r="D80" s="41"/>
      <c r="E80" s="16">
        <f t="shared" si="1"/>
        <v>1393.3</v>
      </c>
      <c r="G80" s="23"/>
    </row>
    <row r="81" spans="1:7" ht="71.25" customHeight="1">
      <c r="A81" s="26" t="s">
        <v>226</v>
      </c>
      <c r="B81" s="31" t="s">
        <v>159</v>
      </c>
      <c r="C81" s="16">
        <v>10527.07</v>
      </c>
      <c r="D81" s="21"/>
      <c r="E81" s="16">
        <f t="shared" si="1"/>
        <v>10527.07</v>
      </c>
      <c r="G81" s="23"/>
    </row>
    <row r="82" spans="1:7" ht="71.25" customHeight="1">
      <c r="A82" s="26" t="s">
        <v>227</v>
      </c>
      <c r="B82" s="31" t="s">
        <v>159</v>
      </c>
      <c r="C82" s="16">
        <v>1120.03</v>
      </c>
      <c r="D82" s="21"/>
      <c r="E82" s="16">
        <f t="shared" si="1"/>
        <v>1120.03</v>
      </c>
      <c r="G82" s="23"/>
    </row>
    <row r="83" spans="1:7" ht="71.25" customHeight="1">
      <c r="A83" s="26" t="s">
        <v>228</v>
      </c>
      <c r="B83" s="31" t="s">
        <v>212</v>
      </c>
      <c r="C83" s="16">
        <v>5755.15</v>
      </c>
      <c r="D83" s="21"/>
      <c r="E83" s="16">
        <f t="shared" si="1"/>
        <v>5755.15</v>
      </c>
      <c r="G83" s="23"/>
    </row>
    <row r="84" spans="1:7" ht="72" customHeight="1">
      <c r="A84" s="26" t="s">
        <v>229</v>
      </c>
      <c r="B84" s="31" t="s">
        <v>212</v>
      </c>
      <c r="C84" s="16">
        <v>2319.47</v>
      </c>
      <c r="D84" s="21"/>
      <c r="E84" s="16">
        <f t="shared" si="1"/>
        <v>2319.47</v>
      </c>
      <c r="G84" s="23"/>
    </row>
    <row r="85" spans="1:7" ht="57" customHeight="1">
      <c r="A85" s="26" t="s">
        <v>252</v>
      </c>
      <c r="B85" s="31" t="s">
        <v>244</v>
      </c>
      <c r="C85" s="16">
        <v>1105</v>
      </c>
      <c r="D85" s="21"/>
      <c r="E85" s="16">
        <f t="shared" si="1"/>
        <v>1105</v>
      </c>
      <c r="G85" s="23"/>
    </row>
    <row r="86" spans="1:7" ht="42.75" customHeight="1">
      <c r="A86" s="13" t="s">
        <v>117</v>
      </c>
      <c r="B86" s="14" t="s">
        <v>79</v>
      </c>
      <c r="C86" s="10">
        <f>C87+C111+C114+C115+C116+C117+C118</f>
        <v>1022810.15</v>
      </c>
      <c r="D86" s="21">
        <f>D87+D111+D114+D115+D116+D117+D118</f>
        <v>-6919.4</v>
      </c>
      <c r="E86" s="10">
        <f>E87+E111+E114+E115+E116+E117+E118</f>
        <v>1015890.75</v>
      </c>
      <c r="F86" s="23"/>
      <c r="G86" s="23"/>
    </row>
    <row r="87" spans="1:7" ht="54" customHeight="1">
      <c r="A87" s="13" t="s">
        <v>134</v>
      </c>
      <c r="B87" s="15" t="s">
        <v>80</v>
      </c>
      <c r="C87" s="16">
        <f>SUM(C88:C110)</f>
        <v>971301.51</v>
      </c>
      <c r="D87" s="21">
        <f>SUM(D88:D110)</f>
        <v>-6430.1</v>
      </c>
      <c r="E87" s="16">
        <f>SUM(E88:E110)</f>
        <v>964871.41</v>
      </c>
      <c r="G87" s="23"/>
    </row>
    <row r="88" spans="1:7" ht="152.25" customHeight="1">
      <c r="A88" s="13" t="s">
        <v>135</v>
      </c>
      <c r="B88" s="31" t="s">
        <v>272</v>
      </c>
      <c r="C88" s="10">
        <v>523190.6</v>
      </c>
      <c r="D88" s="21">
        <v>-438.7</v>
      </c>
      <c r="E88" s="16">
        <f t="shared" si="1"/>
        <v>522751.9</v>
      </c>
      <c r="G88" s="23"/>
    </row>
    <row r="89" spans="1:7" ht="84.75" customHeight="1">
      <c r="A89" s="13" t="s">
        <v>136</v>
      </c>
      <c r="B89" s="14" t="s">
        <v>102</v>
      </c>
      <c r="C89" s="16">
        <v>407820.7</v>
      </c>
      <c r="D89" s="21">
        <v>-4633.5</v>
      </c>
      <c r="E89" s="16">
        <f t="shared" si="1"/>
        <v>403187.2</v>
      </c>
      <c r="G89" s="23"/>
    </row>
    <row r="90" spans="1:7" ht="83.25" customHeight="1">
      <c r="A90" s="13" t="s">
        <v>137</v>
      </c>
      <c r="B90" s="14" t="s">
        <v>108</v>
      </c>
      <c r="C90" s="16">
        <v>2946.6</v>
      </c>
      <c r="D90" s="21"/>
      <c r="E90" s="16">
        <f t="shared" si="1"/>
        <v>2946.6</v>
      </c>
      <c r="G90" s="23"/>
    </row>
    <row r="91" spans="1:7" ht="81" customHeight="1">
      <c r="A91" s="13" t="s">
        <v>138</v>
      </c>
      <c r="B91" s="14" t="s">
        <v>81</v>
      </c>
      <c r="C91" s="16">
        <v>46.9</v>
      </c>
      <c r="D91" s="21"/>
      <c r="E91" s="16">
        <f t="shared" si="1"/>
        <v>46.9</v>
      </c>
      <c r="G91" s="23"/>
    </row>
    <row r="92" spans="1:7" ht="72" customHeight="1">
      <c r="A92" s="13" t="s">
        <v>139</v>
      </c>
      <c r="B92" s="14" t="s">
        <v>82</v>
      </c>
      <c r="C92" s="16">
        <v>118</v>
      </c>
      <c r="D92" s="21">
        <v>-71</v>
      </c>
      <c r="E92" s="16">
        <f t="shared" si="1"/>
        <v>47</v>
      </c>
      <c r="G92" s="23"/>
    </row>
    <row r="93" spans="1:7" ht="70.5" customHeight="1">
      <c r="A93" s="13" t="s">
        <v>140</v>
      </c>
      <c r="B93" s="14" t="s">
        <v>82</v>
      </c>
      <c r="C93" s="16">
        <v>797</v>
      </c>
      <c r="D93" s="21">
        <v>-70</v>
      </c>
      <c r="E93" s="16">
        <f t="shared" si="1"/>
        <v>727</v>
      </c>
      <c r="G93" s="23"/>
    </row>
    <row r="94" spans="1:7" ht="69" customHeight="1">
      <c r="A94" s="13" t="s">
        <v>141</v>
      </c>
      <c r="B94" s="14" t="s">
        <v>83</v>
      </c>
      <c r="C94" s="16">
        <v>1115</v>
      </c>
      <c r="D94" s="21"/>
      <c r="E94" s="16">
        <f t="shared" si="1"/>
        <v>1115</v>
      </c>
      <c r="G94" s="23"/>
    </row>
    <row r="95" spans="1:7" ht="131.25" customHeight="1">
      <c r="A95" s="13" t="s">
        <v>142</v>
      </c>
      <c r="B95" s="14" t="s">
        <v>84</v>
      </c>
      <c r="C95" s="16">
        <v>19</v>
      </c>
      <c r="D95" s="21"/>
      <c r="E95" s="16">
        <f t="shared" si="1"/>
        <v>19</v>
      </c>
      <c r="G95" s="23"/>
    </row>
    <row r="96" spans="1:7" ht="97.5" customHeight="1">
      <c r="A96" s="13" t="s">
        <v>143</v>
      </c>
      <c r="B96" s="14" t="s">
        <v>85</v>
      </c>
      <c r="C96" s="16">
        <v>0.6</v>
      </c>
      <c r="D96" s="21"/>
      <c r="E96" s="16">
        <f t="shared" si="1"/>
        <v>0.6</v>
      </c>
      <c r="G96" s="23"/>
    </row>
    <row r="97" spans="1:7" ht="81.75" customHeight="1">
      <c r="A97" s="13" t="s">
        <v>144</v>
      </c>
      <c r="B97" s="14" t="s">
        <v>86</v>
      </c>
      <c r="C97" s="16">
        <v>73</v>
      </c>
      <c r="D97" s="21"/>
      <c r="E97" s="16">
        <f t="shared" si="1"/>
        <v>73</v>
      </c>
      <c r="G97" s="23"/>
    </row>
    <row r="98" spans="1:7" ht="69" customHeight="1">
      <c r="A98" s="13" t="s">
        <v>145</v>
      </c>
      <c r="B98" s="14" t="s">
        <v>87</v>
      </c>
      <c r="C98" s="16">
        <v>4905</v>
      </c>
      <c r="D98" s="21"/>
      <c r="E98" s="16">
        <f t="shared" si="1"/>
        <v>4905</v>
      </c>
      <c r="G98" s="23"/>
    </row>
    <row r="99" spans="1:7" ht="84" customHeight="1">
      <c r="A99" s="13" t="s">
        <v>160</v>
      </c>
      <c r="B99" s="14" t="s">
        <v>161</v>
      </c>
      <c r="C99" s="16">
        <v>270</v>
      </c>
      <c r="D99" s="21"/>
      <c r="E99" s="16">
        <f t="shared" si="1"/>
        <v>270</v>
      </c>
      <c r="G99" s="23"/>
    </row>
    <row r="100" spans="1:7" ht="83.25" customHeight="1">
      <c r="A100" s="13" t="s">
        <v>146</v>
      </c>
      <c r="B100" s="14" t="s">
        <v>88</v>
      </c>
      <c r="C100" s="10">
        <v>109</v>
      </c>
      <c r="D100" s="21"/>
      <c r="E100" s="16">
        <f t="shared" si="1"/>
        <v>109</v>
      </c>
      <c r="G100" s="23"/>
    </row>
    <row r="101" spans="1:7" ht="67.5" customHeight="1">
      <c r="A101" s="13" t="s">
        <v>147</v>
      </c>
      <c r="B101" s="14" t="s">
        <v>89</v>
      </c>
      <c r="C101" s="10">
        <v>216</v>
      </c>
      <c r="D101" s="21">
        <v>42.26</v>
      </c>
      <c r="E101" s="16">
        <f t="shared" si="1"/>
        <v>258.26</v>
      </c>
      <c r="G101" s="23"/>
    </row>
    <row r="102" spans="1:7" ht="120" customHeight="1">
      <c r="A102" s="13" t="s">
        <v>213</v>
      </c>
      <c r="B102" s="14" t="s">
        <v>214</v>
      </c>
      <c r="C102" s="10">
        <v>1.9</v>
      </c>
      <c r="D102" s="21">
        <v>-1.9</v>
      </c>
      <c r="E102" s="16">
        <f>C102+D102</f>
        <v>0</v>
      </c>
      <c r="G102" s="23"/>
    </row>
    <row r="103" spans="1:7" ht="187.5" customHeight="1">
      <c r="A103" s="13" t="s">
        <v>148</v>
      </c>
      <c r="B103" s="14" t="s">
        <v>101</v>
      </c>
      <c r="C103" s="10">
        <v>1011.1</v>
      </c>
      <c r="D103" s="21">
        <v>-212.46</v>
      </c>
      <c r="E103" s="16">
        <f t="shared" si="1"/>
        <v>798.64</v>
      </c>
      <c r="G103" s="23"/>
    </row>
    <row r="104" spans="1:7" ht="87" customHeight="1">
      <c r="A104" s="13" t="s">
        <v>149</v>
      </c>
      <c r="B104" s="14" t="s">
        <v>90</v>
      </c>
      <c r="C104" s="16">
        <v>1.9</v>
      </c>
      <c r="D104" s="21"/>
      <c r="E104" s="16">
        <f t="shared" si="1"/>
        <v>1.9</v>
      </c>
      <c r="G104" s="23"/>
    </row>
    <row r="105" spans="1:7" ht="67.5" customHeight="1">
      <c r="A105" s="13" t="s">
        <v>150</v>
      </c>
      <c r="B105" s="14" t="s">
        <v>104</v>
      </c>
      <c r="C105" s="16">
        <v>498.5</v>
      </c>
      <c r="D105" s="21"/>
      <c r="E105" s="16">
        <f t="shared" si="1"/>
        <v>498.5</v>
      </c>
      <c r="G105" s="23"/>
    </row>
    <row r="106" spans="1:7" ht="72" customHeight="1">
      <c r="A106" s="13" t="s">
        <v>151</v>
      </c>
      <c r="B106" s="14" t="s">
        <v>104</v>
      </c>
      <c r="C106" s="21">
        <v>498.5</v>
      </c>
      <c r="D106" s="21"/>
      <c r="E106" s="16">
        <f t="shared" si="1"/>
        <v>498.5</v>
      </c>
      <c r="G106" s="23"/>
    </row>
    <row r="107" spans="1:7" ht="183" customHeight="1">
      <c r="A107" s="13" t="s">
        <v>152</v>
      </c>
      <c r="B107" s="14" t="s">
        <v>91</v>
      </c>
      <c r="C107" s="16">
        <v>782.2</v>
      </c>
      <c r="D107" s="21"/>
      <c r="E107" s="16">
        <f t="shared" si="1"/>
        <v>782.2</v>
      </c>
      <c r="G107" s="23"/>
    </row>
    <row r="108" spans="1:7" ht="58.5" customHeight="1">
      <c r="A108" s="13" t="s">
        <v>215</v>
      </c>
      <c r="B108" s="14" t="s">
        <v>216</v>
      </c>
      <c r="C108" s="16">
        <v>257.31</v>
      </c>
      <c r="D108" s="21"/>
      <c r="E108" s="16">
        <f t="shared" si="1"/>
        <v>257.31</v>
      </c>
      <c r="G108" s="23"/>
    </row>
    <row r="109" spans="1:7" ht="236.25">
      <c r="A109" s="13" t="s">
        <v>153</v>
      </c>
      <c r="B109" s="14" t="s">
        <v>92</v>
      </c>
      <c r="C109" s="10">
        <v>26192.4</v>
      </c>
      <c r="D109" s="21">
        <v>-1044.8</v>
      </c>
      <c r="E109" s="16">
        <f t="shared" si="1"/>
        <v>25147.6</v>
      </c>
      <c r="G109" s="23"/>
    </row>
    <row r="110" spans="1:7" ht="52.5" customHeight="1">
      <c r="A110" s="13" t="s">
        <v>154</v>
      </c>
      <c r="B110" s="14" t="s">
        <v>103</v>
      </c>
      <c r="C110" s="16">
        <v>430.3</v>
      </c>
      <c r="D110" s="21"/>
      <c r="E110" s="16">
        <f t="shared" si="1"/>
        <v>430.3</v>
      </c>
      <c r="G110" s="23"/>
    </row>
    <row r="111" spans="1:7" ht="67.5" customHeight="1">
      <c r="A111" s="13" t="s">
        <v>164</v>
      </c>
      <c r="B111" s="15" t="s">
        <v>167</v>
      </c>
      <c r="C111" s="16">
        <f>SUM(C112:C113)</f>
        <v>39123.6</v>
      </c>
      <c r="D111" s="40">
        <f>SUM(D112:D113)</f>
        <v>-350</v>
      </c>
      <c r="E111" s="16">
        <f>SUM(E112:E113)</f>
        <v>38773.6</v>
      </c>
      <c r="G111" s="23"/>
    </row>
    <row r="112" spans="1:7" ht="137.25" customHeight="1">
      <c r="A112" s="13" t="s">
        <v>162</v>
      </c>
      <c r="B112" s="31" t="s">
        <v>166</v>
      </c>
      <c r="C112" s="16">
        <v>16000</v>
      </c>
      <c r="D112" s="21">
        <v>-350</v>
      </c>
      <c r="E112" s="16">
        <f t="shared" si="1"/>
        <v>15650</v>
      </c>
      <c r="G112" s="23"/>
    </row>
    <row r="113" spans="1:7" ht="90" customHeight="1">
      <c r="A113" s="13" t="s">
        <v>163</v>
      </c>
      <c r="B113" s="31" t="s">
        <v>165</v>
      </c>
      <c r="C113" s="16">
        <v>23123.6</v>
      </c>
      <c r="D113" s="21"/>
      <c r="E113" s="16">
        <f t="shared" si="1"/>
        <v>23123.6</v>
      </c>
      <c r="G113" s="23"/>
    </row>
    <row r="114" spans="1:7" ht="100.5" customHeight="1">
      <c r="A114" s="13" t="s">
        <v>112</v>
      </c>
      <c r="B114" s="14" t="s">
        <v>93</v>
      </c>
      <c r="C114" s="10">
        <v>9094.78</v>
      </c>
      <c r="D114" s="21"/>
      <c r="E114" s="16">
        <f t="shared" si="1"/>
        <v>9094.78</v>
      </c>
      <c r="G114" s="23"/>
    </row>
    <row r="115" spans="1:7" ht="70.5" customHeight="1">
      <c r="A115" s="27" t="s">
        <v>257</v>
      </c>
      <c r="B115" s="31" t="s">
        <v>168</v>
      </c>
      <c r="C115" s="10">
        <v>1815.02</v>
      </c>
      <c r="D115" s="21"/>
      <c r="E115" s="16">
        <f t="shared" si="1"/>
        <v>1815.02</v>
      </c>
      <c r="G115" s="23"/>
    </row>
    <row r="116" spans="1:7" ht="75.75" customHeight="1">
      <c r="A116" s="27" t="s">
        <v>269</v>
      </c>
      <c r="B116" s="31" t="s">
        <v>270</v>
      </c>
      <c r="C116" s="10">
        <v>11.34</v>
      </c>
      <c r="D116" s="21"/>
      <c r="E116" s="16">
        <f t="shared" si="1"/>
        <v>11.34</v>
      </c>
      <c r="G116" s="23"/>
    </row>
    <row r="117" spans="1:7" ht="71.25" customHeight="1">
      <c r="A117" s="27" t="s">
        <v>259</v>
      </c>
      <c r="B117" s="31" t="s">
        <v>169</v>
      </c>
      <c r="C117" s="10">
        <v>1459.6</v>
      </c>
      <c r="D117" s="21">
        <f>-143+8</f>
        <v>-135</v>
      </c>
      <c r="E117" s="16">
        <f t="shared" si="1"/>
        <v>1324.6</v>
      </c>
      <c r="G117" s="23"/>
    </row>
    <row r="118" spans="1:7" ht="69.75" customHeight="1">
      <c r="A118" s="27" t="s">
        <v>258</v>
      </c>
      <c r="B118" s="31" t="s">
        <v>190</v>
      </c>
      <c r="C118" s="10">
        <v>4.3</v>
      </c>
      <c r="D118" s="21">
        <v>-4.3</v>
      </c>
      <c r="E118" s="16">
        <f t="shared" si="1"/>
        <v>0</v>
      </c>
      <c r="G118" s="23"/>
    </row>
    <row r="119" spans="1:7" ht="24.75" customHeight="1">
      <c r="A119" s="13" t="s">
        <v>118</v>
      </c>
      <c r="B119" s="14" t="s">
        <v>94</v>
      </c>
      <c r="C119" s="16">
        <f>SUM(C120:C134)</f>
        <v>348053.3</v>
      </c>
      <c r="D119" s="21">
        <f>SUM(D120:D134)</f>
        <v>756.84</v>
      </c>
      <c r="E119" s="16">
        <f>SUM(E120:E134)</f>
        <v>348810.14</v>
      </c>
      <c r="G119" s="23"/>
    </row>
    <row r="120" spans="1:7" ht="80.25" customHeight="1">
      <c r="A120" s="13" t="s">
        <v>217</v>
      </c>
      <c r="B120" s="31" t="s">
        <v>200</v>
      </c>
      <c r="C120" s="16">
        <v>60000</v>
      </c>
      <c r="D120" s="21"/>
      <c r="E120" s="16">
        <f t="shared" si="1"/>
        <v>60000</v>
      </c>
      <c r="G120" s="23"/>
    </row>
    <row r="121" spans="1:7" ht="49.5" customHeight="1">
      <c r="A121" s="13" t="s">
        <v>192</v>
      </c>
      <c r="B121" s="31" t="s">
        <v>191</v>
      </c>
      <c r="C121" s="21">
        <v>1748.46</v>
      </c>
      <c r="D121" s="21">
        <f>150.2+78</f>
        <v>228.2</v>
      </c>
      <c r="E121" s="21">
        <f>C121+D121</f>
        <v>1976.66</v>
      </c>
      <c r="F121" s="23"/>
      <c r="G121" s="23"/>
    </row>
    <row r="122" spans="1:7" ht="49.5" customHeight="1">
      <c r="A122" s="13" t="s">
        <v>193</v>
      </c>
      <c r="B122" s="31" t="s">
        <v>191</v>
      </c>
      <c r="C122" s="16">
        <v>855.79</v>
      </c>
      <c r="D122" s="21">
        <f>25+88.6+180.54</f>
        <v>294.14</v>
      </c>
      <c r="E122" s="16">
        <f t="shared" si="1"/>
        <v>1149.93</v>
      </c>
      <c r="G122" s="23"/>
    </row>
    <row r="123" spans="1:7" ht="100.5" customHeight="1">
      <c r="A123" s="13" t="s">
        <v>119</v>
      </c>
      <c r="B123" s="31" t="s">
        <v>95</v>
      </c>
      <c r="C123" s="16">
        <v>1944.9</v>
      </c>
      <c r="D123" s="21"/>
      <c r="E123" s="16">
        <f t="shared" si="1"/>
        <v>1944.9</v>
      </c>
      <c r="G123" s="23"/>
    </row>
    <row r="124" spans="1:7" ht="234.75" customHeight="1">
      <c r="A124" s="13" t="s">
        <v>120</v>
      </c>
      <c r="B124" s="31" t="s">
        <v>96</v>
      </c>
      <c r="C124" s="16">
        <v>1010</v>
      </c>
      <c r="D124" s="21"/>
      <c r="E124" s="16">
        <f aca="true" t="shared" si="2" ref="E124:E142">C124+D124</f>
        <v>1010</v>
      </c>
      <c r="G124" s="23"/>
    </row>
    <row r="125" spans="1:7" ht="66" customHeight="1">
      <c r="A125" s="13" t="s">
        <v>173</v>
      </c>
      <c r="B125" s="31" t="s">
        <v>174</v>
      </c>
      <c r="C125" s="16">
        <v>29433.7</v>
      </c>
      <c r="D125" s="21"/>
      <c r="E125" s="16">
        <f t="shared" si="2"/>
        <v>29433.7</v>
      </c>
      <c r="G125" s="23"/>
    </row>
    <row r="126" spans="1:7" ht="69" customHeight="1">
      <c r="A126" s="13" t="s">
        <v>121</v>
      </c>
      <c r="B126" s="31" t="s">
        <v>97</v>
      </c>
      <c r="C126" s="16">
        <v>1032</v>
      </c>
      <c r="D126" s="21">
        <v>-78</v>
      </c>
      <c r="E126" s="16">
        <f t="shared" si="2"/>
        <v>954</v>
      </c>
      <c r="G126" s="23"/>
    </row>
    <row r="127" spans="1:7" ht="47.25">
      <c r="A127" s="27" t="s">
        <v>186</v>
      </c>
      <c r="B127" s="31" t="s">
        <v>170</v>
      </c>
      <c r="C127" s="16">
        <v>609.3</v>
      </c>
      <c r="D127" s="21"/>
      <c r="E127" s="16">
        <f t="shared" si="2"/>
        <v>609.3</v>
      </c>
      <c r="G127" s="23"/>
    </row>
    <row r="128" spans="1:7" ht="57.75" customHeight="1">
      <c r="A128" s="27" t="s">
        <v>201</v>
      </c>
      <c r="B128" s="31" t="s">
        <v>194</v>
      </c>
      <c r="C128" s="16">
        <v>15737.31</v>
      </c>
      <c r="D128" s="21"/>
      <c r="E128" s="16">
        <f t="shared" si="2"/>
        <v>15737.31</v>
      </c>
      <c r="G128" s="23"/>
    </row>
    <row r="129" spans="1:7" ht="83.25" customHeight="1">
      <c r="A129" s="27" t="s">
        <v>187</v>
      </c>
      <c r="B129" s="15" t="s">
        <v>171</v>
      </c>
      <c r="C129" s="16">
        <v>104</v>
      </c>
      <c r="D129" s="21"/>
      <c r="E129" s="16">
        <f t="shared" si="2"/>
        <v>104</v>
      </c>
      <c r="G129" s="23"/>
    </row>
    <row r="130" spans="1:7" ht="103.5" customHeight="1">
      <c r="A130" s="26" t="s">
        <v>256</v>
      </c>
      <c r="B130" s="15" t="s">
        <v>198</v>
      </c>
      <c r="C130" s="30">
        <v>154488</v>
      </c>
      <c r="D130" s="41"/>
      <c r="E130" s="16">
        <f t="shared" si="2"/>
        <v>154488</v>
      </c>
      <c r="G130" s="23"/>
    </row>
    <row r="131" spans="1:7" ht="103.5" customHeight="1">
      <c r="A131" s="26" t="s">
        <v>255</v>
      </c>
      <c r="B131" s="15" t="s">
        <v>199</v>
      </c>
      <c r="C131" s="30">
        <v>75944.1</v>
      </c>
      <c r="D131" s="41"/>
      <c r="E131" s="16">
        <f t="shared" si="2"/>
        <v>75944.1</v>
      </c>
      <c r="G131" s="23"/>
    </row>
    <row r="132" spans="1:7" ht="57" customHeight="1">
      <c r="A132" s="27" t="s">
        <v>188</v>
      </c>
      <c r="B132" s="31" t="s">
        <v>172</v>
      </c>
      <c r="C132" s="16">
        <v>2657</v>
      </c>
      <c r="D132" s="21">
        <v>312.5</v>
      </c>
      <c r="E132" s="16">
        <f t="shared" si="2"/>
        <v>2969.5</v>
      </c>
      <c r="G132" s="23"/>
    </row>
    <row r="133" spans="1:7" ht="157.5" customHeight="1">
      <c r="A133" s="26" t="s">
        <v>253</v>
      </c>
      <c r="B133" s="15" t="s">
        <v>230</v>
      </c>
      <c r="C133" s="30">
        <v>2025.74</v>
      </c>
      <c r="D133" s="41"/>
      <c r="E133" s="16">
        <f t="shared" si="2"/>
        <v>2025.74</v>
      </c>
      <c r="G133" s="23"/>
    </row>
    <row r="134" spans="1:7" ht="60.75" customHeight="1">
      <c r="A134" s="26" t="s">
        <v>254</v>
      </c>
      <c r="B134" s="15" t="s">
        <v>231</v>
      </c>
      <c r="C134" s="30">
        <v>463</v>
      </c>
      <c r="D134" s="41"/>
      <c r="E134" s="16">
        <f t="shared" si="2"/>
        <v>463</v>
      </c>
      <c r="G134" s="23"/>
    </row>
    <row r="135" spans="1:7" ht="38.25" customHeight="1">
      <c r="A135" s="13" t="s">
        <v>237</v>
      </c>
      <c r="B135" s="15" t="s">
        <v>238</v>
      </c>
      <c r="C135" s="30">
        <f>C136</f>
        <v>994.96</v>
      </c>
      <c r="D135" s="42">
        <f>D136</f>
        <v>0</v>
      </c>
      <c r="E135" s="30">
        <f>E136</f>
        <v>994.96</v>
      </c>
      <c r="G135" s="23"/>
    </row>
    <row r="136" spans="1:7" ht="54" customHeight="1">
      <c r="A136" s="26" t="s">
        <v>236</v>
      </c>
      <c r="B136" s="15" t="s">
        <v>235</v>
      </c>
      <c r="C136" s="30">
        <v>994.96</v>
      </c>
      <c r="D136" s="42"/>
      <c r="E136" s="16">
        <f t="shared" si="2"/>
        <v>994.96</v>
      </c>
      <c r="G136" s="23"/>
    </row>
    <row r="137" spans="1:7" ht="21.75" customHeight="1">
      <c r="A137" s="13" t="s">
        <v>218</v>
      </c>
      <c r="B137" s="15" t="s">
        <v>220</v>
      </c>
      <c r="C137" s="30">
        <f>SUM(C138:C139)</f>
        <v>3555.44</v>
      </c>
      <c r="D137" s="42">
        <f>SUM(D138:D139)</f>
        <v>0</v>
      </c>
      <c r="E137" s="30">
        <f>SUM(E138:E139)</f>
        <v>3555.44</v>
      </c>
      <c r="G137" s="23"/>
    </row>
    <row r="138" spans="1:7" ht="38.25" customHeight="1">
      <c r="A138" s="13" t="s">
        <v>221</v>
      </c>
      <c r="B138" s="15" t="s">
        <v>219</v>
      </c>
      <c r="C138" s="30">
        <v>3500</v>
      </c>
      <c r="D138" s="41"/>
      <c r="E138" s="16">
        <f>C138+D138</f>
        <v>3500</v>
      </c>
      <c r="G138" s="23"/>
    </row>
    <row r="139" spans="1:7" ht="165" customHeight="1">
      <c r="A139" s="13" t="s">
        <v>247</v>
      </c>
      <c r="B139" s="15" t="s">
        <v>248</v>
      </c>
      <c r="C139" s="30">
        <v>55.44</v>
      </c>
      <c r="D139" s="41"/>
      <c r="E139" s="16">
        <f t="shared" si="2"/>
        <v>55.44</v>
      </c>
      <c r="G139" s="23"/>
    </row>
    <row r="140" spans="1:7" ht="87" customHeight="1">
      <c r="A140" s="13" t="s">
        <v>232</v>
      </c>
      <c r="B140" s="15" t="s">
        <v>273</v>
      </c>
      <c r="C140" s="30">
        <v>1213.48</v>
      </c>
      <c r="D140" s="41"/>
      <c r="E140" s="30">
        <f>SUM(E141:E142)</f>
        <v>1213.48</v>
      </c>
      <c r="G140" s="36"/>
    </row>
    <row r="141" spans="1:7" ht="53.25" customHeight="1">
      <c r="A141" s="13" t="s">
        <v>245</v>
      </c>
      <c r="B141" s="15" t="s">
        <v>246</v>
      </c>
      <c r="C141" s="30">
        <v>1197.28</v>
      </c>
      <c r="D141" s="41"/>
      <c r="E141" s="16">
        <f t="shared" si="2"/>
        <v>1197.28</v>
      </c>
      <c r="G141" s="36"/>
    </row>
    <row r="142" spans="1:7" ht="54" customHeight="1">
      <c r="A142" s="13" t="s">
        <v>234</v>
      </c>
      <c r="B142" s="15" t="s">
        <v>233</v>
      </c>
      <c r="C142" s="30">
        <v>16.2</v>
      </c>
      <c r="D142" s="41"/>
      <c r="E142" s="16">
        <f t="shared" si="2"/>
        <v>16.2</v>
      </c>
      <c r="G142" s="36"/>
    </row>
    <row r="143" spans="1:7" ht="52.5" customHeight="1">
      <c r="A143" s="13" t="s">
        <v>178</v>
      </c>
      <c r="B143" s="15" t="s">
        <v>179</v>
      </c>
      <c r="C143" s="16">
        <f>SUM(C144:C148)</f>
        <v>-9277.5</v>
      </c>
      <c r="D143" s="40">
        <f>SUM(D144:D148)</f>
        <v>0</v>
      </c>
      <c r="E143" s="16">
        <f>SUM(E144:E148)</f>
        <v>-9277.5</v>
      </c>
      <c r="G143" s="36"/>
    </row>
    <row r="144" spans="1:7" ht="65.25" customHeight="1">
      <c r="A144" s="13" t="s">
        <v>181</v>
      </c>
      <c r="B144" s="15" t="s">
        <v>180</v>
      </c>
      <c r="C144" s="16">
        <v>-137.26</v>
      </c>
      <c r="D144" s="21"/>
      <c r="E144" s="16">
        <f>C144+D144</f>
        <v>-137.26</v>
      </c>
      <c r="G144" s="36"/>
    </row>
    <row r="145" spans="1:7" ht="65.25" customHeight="1">
      <c r="A145" s="13" t="s">
        <v>182</v>
      </c>
      <c r="B145" s="15" t="s">
        <v>180</v>
      </c>
      <c r="C145" s="16">
        <v>-2910.94</v>
      </c>
      <c r="D145" s="21"/>
      <c r="E145" s="16">
        <f>C145+D145</f>
        <v>-2910.94</v>
      </c>
      <c r="G145" s="23"/>
    </row>
    <row r="146" spans="1:7" ht="67.5" customHeight="1">
      <c r="A146" s="13" t="s">
        <v>183</v>
      </c>
      <c r="B146" s="15" t="s">
        <v>180</v>
      </c>
      <c r="C146" s="16">
        <v>-5772.38</v>
      </c>
      <c r="D146" s="21"/>
      <c r="E146" s="16">
        <f>C146+D146</f>
        <v>-5772.38</v>
      </c>
      <c r="G146" s="23"/>
    </row>
    <row r="147" spans="1:7" ht="68.25" customHeight="1">
      <c r="A147" s="13" t="s">
        <v>184</v>
      </c>
      <c r="B147" s="15" t="s">
        <v>180</v>
      </c>
      <c r="C147" s="16">
        <v>-456.6</v>
      </c>
      <c r="D147" s="21"/>
      <c r="E147" s="16">
        <f>C147+D147</f>
        <v>-456.6</v>
      </c>
      <c r="G147" s="23"/>
    </row>
    <row r="148" spans="1:8" ht="68.25" customHeight="1">
      <c r="A148" s="13" t="s">
        <v>185</v>
      </c>
      <c r="B148" s="15" t="s">
        <v>180</v>
      </c>
      <c r="C148" s="16">
        <v>-0.32</v>
      </c>
      <c r="D148" s="21"/>
      <c r="E148" s="16">
        <f>C148+D148</f>
        <v>-0.32</v>
      </c>
      <c r="F148" s="32"/>
      <c r="G148" s="33"/>
      <c r="H148" s="32"/>
    </row>
    <row r="149" spans="1:8" s="18" customFormat="1" ht="24" customHeight="1">
      <c r="A149" s="46" t="s">
        <v>98</v>
      </c>
      <c r="B149" s="46"/>
      <c r="C149" s="16">
        <f>C8+C42</f>
        <v>4011724.28</v>
      </c>
      <c r="D149" s="21">
        <f>D8+D42</f>
        <v>31987.04</v>
      </c>
      <c r="E149" s="16" t="s">
        <v>279</v>
      </c>
      <c r="F149" s="34"/>
      <c r="G149" s="35"/>
      <c r="H149" s="34"/>
    </row>
    <row r="150" spans="1:8" s="18" customFormat="1" ht="24" customHeight="1">
      <c r="A150" s="28"/>
      <c r="B150" s="28"/>
      <c r="C150" s="29"/>
      <c r="D150" s="43"/>
      <c r="E150" s="29"/>
      <c r="F150" s="34"/>
      <c r="G150" s="35"/>
      <c r="H150" s="34"/>
    </row>
    <row r="151" spans="1:8" s="18" customFormat="1" ht="24" customHeight="1">
      <c r="A151" s="28"/>
      <c r="B151" s="28"/>
      <c r="C151" s="29"/>
      <c r="D151" s="43"/>
      <c r="E151" s="29"/>
      <c r="F151" s="34"/>
      <c r="G151" s="35"/>
      <c r="H151" s="34"/>
    </row>
    <row r="152" spans="1:8" s="18" customFormat="1" ht="24" customHeight="1">
      <c r="A152" s="28"/>
      <c r="B152" s="28"/>
      <c r="C152" s="29"/>
      <c r="D152" s="43"/>
      <c r="E152" s="29"/>
      <c r="F152" s="34"/>
      <c r="G152" s="35"/>
      <c r="H152" s="34"/>
    </row>
    <row r="153" spans="1:8" s="18" customFormat="1" ht="24" customHeight="1">
      <c r="A153" s="28"/>
      <c r="B153" s="28"/>
      <c r="C153" s="29"/>
      <c r="D153" s="43"/>
      <c r="E153" s="29"/>
      <c r="F153" s="34"/>
      <c r="G153" s="35"/>
      <c r="H153" s="34"/>
    </row>
    <row r="154" spans="1:8" s="18" customFormat="1" ht="24" customHeight="1">
      <c r="A154" s="28"/>
      <c r="B154" s="28"/>
      <c r="C154" s="29"/>
      <c r="D154" s="43"/>
      <c r="E154" s="29"/>
      <c r="F154" s="34"/>
      <c r="G154" s="35"/>
      <c r="H154" s="34"/>
    </row>
    <row r="155" spans="1:8" s="18" customFormat="1" ht="24" customHeight="1">
      <c r="A155" s="28"/>
      <c r="B155" s="28"/>
      <c r="C155" s="29"/>
      <c r="D155" s="43"/>
      <c r="E155" s="29"/>
      <c r="F155" s="34"/>
      <c r="G155" s="35"/>
      <c r="H155" s="34"/>
    </row>
    <row r="156" spans="1:8" s="18" customFormat="1" ht="24" customHeight="1">
      <c r="A156" s="28"/>
      <c r="B156" s="28"/>
      <c r="C156" s="29"/>
      <c r="D156" s="43"/>
      <c r="E156" s="29"/>
      <c r="F156" s="34"/>
      <c r="G156" s="35"/>
      <c r="H156" s="34"/>
    </row>
    <row r="157" spans="1:8" s="18" customFormat="1" ht="24" customHeight="1">
      <c r="A157" s="28"/>
      <c r="B157" s="28"/>
      <c r="C157" s="29"/>
      <c r="D157" s="43"/>
      <c r="E157" s="29"/>
      <c r="F157" s="34"/>
      <c r="G157" s="35"/>
      <c r="H157" s="34"/>
    </row>
    <row r="158" spans="1:8" s="18" customFormat="1" ht="24" customHeight="1">
      <c r="A158" s="28"/>
      <c r="B158" s="28"/>
      <c r="C158" s="29"/>
      <c r="D158" s="43"/>
      <c r="E158" s="29"/>
      <c r="F158" s="34"/>
      <c r="G158" s="35"/>
      <c r="H158" s="34"/>
    </row>
    <row r="159" spans="1:8" s="18" customFormat="1" ht="24" customHeight="1">
      <c r="A159" s="28"/>
      <c r="B159" s="28"/>
      <c r="C159" s="29"/>
      <c r="D159" s="43"/>
      <c r="E159" s="29"/>
      <c r="F159" s="34"/>
      <c r="G159" s="35"/>
      <c r="H159" s="34"/>
    </row>
    <row r="160" spans="1:8" s="18" customFormat="1" ht="24" customHeight="1">
      <c r="A160" s="28"/>
      <c r="B160" s="28"/>
      <c r="C160" s="29"/>
      <c r="D160" s="43"/>
      <c r="E160" s="29"/>
      <c r="F160" s="34"/>
      <c r="G160" s="35"/>
      <c r="H160" s="34"/>
    </row>
    <row r="161" spans="1:7" s="18" customFormat="1" ht="24" customHeight="1">
      <c r="A161" s="28"/>
      <c r="B161" s="28"/>
      <c r="C161" s="29"/>
      <c r="D161" s="44"/>
      <c r="E161" s="37"/>
      <c r="G161" s="29"/>
    </row>
    <row r="162" spans="2:5" s="18" customFormat="1" ht="15.75">
      <c r="B162" s="28"/>
      <c r="C162" s="29"/>
      <c r="D162" s="43"/>
      <c r="E162" s="29"/>
    </row>
    <row r="163" spans="1:5" s="18" customFormat="1" ht="15.75">
      <c r="A163" s="28"/>
      <c r="B163" s="28"/>
      <c r="C163" s="29"/>
      <c r="D163" s="43"/>
      <c r="E163" s="29"/>
    </row>
    <row r="164" spans="1:5" s="18" customFormat="1" ht="15.75">
      <c r="A164" s="28"/>
      <c r="B164" s="28"/>
      <c r="C164" s="29"/>
      <c r="D164" s="43"/>
      <c r="E164" s="29"/>
    </row>
    <row r="165" spans="1:5" s="18" customFormat="1" ht="15.75">
      <c r="A165" s="28"/>
      <c r="B165" s="28"/>
      <c r="C165" s="29"/>
      <c r="D165" s="43"/>
      <c r="E165" s="29"/>
    </row>
    <row r="166" spans="1:5" s="18" customFormat="1" ht="15.75">
      <c r="A166" s="28"/>
      <c r="B166" s="28"/>
      <c r="C166" s="29"/>
      <c r="D166" s="43"/>
      <c r="E166" s="29"/>
    </row>
    <row r="167" spans="1:5" s="18" customFormat="1" ht="15.75">
      <c r="A167" s="28"/>
      <c r="B167" s="28"/>
      <c r="C167" s="29"/>
      <c r="D167" s="43"/>
      <c r="E167" s="29"/>
    </row>
    <row r="168" spans="1:5" s="18" customFormat="1" ht="15.75">
      <c r="A168" s="28"/>
      <c r="B168" s="28"/>
      <c r="C168" s="29"/>
      <c r="D168" s="43"/>
      <c r="E168" s="29"/>
    </row>
    <row r="169" spans="1:5" s="18" customFormat="1" ht="15.75">
      <c r="A169" s="28"/>
      <c r="B169" s="28"/>
      <c r="C169" s="29"/>
      <c r="D169" s="43"/>
      <c r="E169" s="29"/>
    </row>
    <row r="170" spans="1:5" s="18" customFormat="1" ht="15.75">
      <c r="A170" s="28"/>
      <c r="B170" s="28"/>
      <c r="C170" s="29"/>
      <c r="D170" s="43"/>
      <c r="E170" s="29"/>
    </row>
    <row r="171" spans="1:5" s="18" customFormat="1" ht="15.75">
      <c r="A171" s="28"/>
      <c r="B171" s="28"/>
      <c r="C171" s="29"/>
      <c r="D171" s="43"/>
      <c r="E171" s="29"/>
    </row>
    <row r="172" spans="1:5" s="18" customFormat="1" ht="15.75">
      <c r="A172" s="28"/>
      <c r="B172" s="28"/>
      <c r="C172" s="29"/>
      <c r="D172" s="43"/>
      <c r="E172" s="29"/>
    </row>
    <row r="173" spans="1:5" s="18" customFormat="1" ht="15.75">
      <c r="A173" s="28"/>
      <c r="B173" s="28"/>
      <c r="C173" s="29"/>
      <c r="D173" s="43"/>
      <c r="E173" s="29"/>
    </row>
    <row r="174" spans="1:5" s="18" customFormat="1" ht="15.75">
      <c r="A174" s="28"/>
      <c r="B174" s="28"/>
      <c r="C174" s="29"/>
      <c r="D174" s="43"/>
      <c r="E174" s="29"/>
    </row>
    <row r="175" spans="1:5" s="18" customFormat="1" ht="15.75">
      <c r="A175" s="28"/>
      <c r="B175" s="28"/>
      <c r="C175" s="29"/>
      <c r="D175" s="43"/>
      <c r="E175" s="29"/>
    </row>
    <row r="176" spans="1:5" s="18" customFormat="1" ht="15.75">
      <c r="A176" s="28"/>
      <c r="B176" s="28"/>
      <c r="C176" s="29"/>
      <c r="D176" s="43"/>
      <c r="E176" s="29"/>
    </row>
    <row r="177" spans="1:5" s="18" customFormat="1" ht="15.75">
      <c r="A177" s="28"/>
      <c r="B177" s="28"/>
      <c r="C177" s="29"/>
      <c r="D177" s="43"/>
      <c r="E177" s="29"/>
    </row>
    <row r="178" spans="1:5" s="18" customFormat="1" ht="15.75">
      <c r="A178" s="28"/>
      <c r="B178" s="28"/>
      <c r="C178" s="29"/>
      <c r="D178" s="43"/>
      <c r="E178" s="29"/>
    </row>
    <row r="179" spans="1:5" s="18" customFormat="1" ht="15.75">
      <c r="A179" s="28"/>
      <c r="B179" s="28"/>
      <c r="C179" s="29"/>
      <c r="D179" s="43"/>
      <c r="E179" s="29"/>
    </row>
    <row r="180" spans="1:5" s="18" customFormat="1" ht="15.75">
      <c r="A180" s="28"/>
      <c r="B180" s="28"/>
      <c r="C180" s="29"/>
      <c r="D180" s="43"/>
      <c r="E180" s="29"/>
    </row>
    <row r="181" spans="1:5" s="18" customFormat="1" ht="15.75">
      <c r="A181" s="28"/>
      <c r="B181" s="28"/>
      <c r="C181" s="29"/>
      <c r="D181" s="43"/>
      <c r="E181" s="29"/>
    </row>
    <row r="182" spans="1:5" s="18" customFormat="1" ht="15.75">
      <c r="A182" s="28"/>
      <c r="B182" s="28"/>
      <c r="C182" s="29"/>
      <c r="D182" s="43"/>
      <c r="E182" s="29"/>
    </row>
    <row r="183" spans="1:5" s="18" customFormat="1" ht="15.75">
      <c r="A183" s="28"/>
      <c r="B183" s="28"/>
      <c r="C183" s="29"/>
      <c r="D183" s="43"/>
      <c r="E183" s="29"/>
    </row>
    <row r="184" spans="1:5" s="18" customFormat="1" ht="15.75">
      <c r="A184" s="28"/>
      <c r="B184" s="28"/>
      <c r="C184" s="29"/>
      <c r="D184" s="43"/>
      <c r="E184" s="29"/>
    </row>
    <row r="185" spans="1:5" s="18" customFormat="1" ht="15.75">
      <c r="A185" s="28"/>
      <c r="B185" s="28"/>
      <c r="C185" s="29"/>
      <c r="D185" s="43"/>
      <c r="E185" s="29"/>
    </row>
    <row r="186" spans="1:5" s="18" customFormat="1" ht="15.75">
      <c r="A186" s="28"/>
      <c r="B186" s="28"/>
      <c r="C186" s="29"/>
      <c r="D186" s="43"/>
      <c r="E186" s="29"/>
    </row>
    <row r="187" spans="1:5" s="18" customFormat="1" ht="15.75">
      <c r="A187" s="28"/>
      <c r="B187" s="28"/>
      <c r="C187" s="29"/>
      <c r="D187" s="43"/>
      <c r="E187" s="29"/>
    </row>
    <row r="188" spans="1:5" s="18" customFormat="1" ht="15.75">
      <c r="A188" s="28"/>
      <c r="B188" s="28"/>
      <c r="C188" s="29"/>
      <c r="D188" s="43"/>
      <c r="E188" s="29"/>
    </row>
    <row r="189" spans="1:5" s="18" customFormat="1" ht="15.75">
      <c r="A189" s="1"/>
      <c r="B189" s="28"/>
      <c r="C189" s="29"/>
      <c r="D189" s="43"/>
      <c r="E189" s="29"/>
    </row>
    <row r="190" spans="1:5" s="18" customFormat="1" ht="15.75">
      <c r="A190" s="1"/>
      <c r="B190" s="28"/>
      <c r="C190" s="29"/>
      <c r="D190" s="43"/>
      <c r="E190" s="29"/>
    </row>
    <row r="191" spans="1:5" s="18" customFormat="1" ht="15.75">
      <c r="A191" s="28"/>
      <c r="B191" s="28"/>
      <c r="C191" s="29"/>
      <c r="D191" s="43"/>
      <c r="E191" s="29"/>
    </row>
    <row r="192" spans="1:5" s="18" customFormat="1" ht="15.75">
      <c r="A192" s="28"/>
      <c r="B192" s="28"/>
      <c r="C192" s="29"/>
      <c r="D192" s="43"/>
      <c r="E192" s="29"/>
    </row>
    <row r="193" spans="1:5" s="18" customFormat="1" ht="15.75">
      <c r="A193" s="28"/>
      <c r="B193" s="28"/>
      <c r="C193" s="29"/>
      <c r="D193" s="43"/>
      <c r="E193" s="29"/>
    </row>
    <row r="194" spans="1:5" s="18" customFormat="1" ht="15.75">
      <c r="A194" s="28"/>
      <c r="B194" s="28"/>
      <c r="C194" s="29"/>
      <c r="D194" s="43"/>
      <c r="E194" s="29"/>
    </row>
    <row r="195" spans="1:5" s="18" customFormat="1" ht="15.75">
      <c r="A195" s="28"/>
      <c r="B195" s="28"/>
      <c r="C195" s="29"/>
      <c r="D195" s="43"/>
      <c r="E195" s="29"/>
    </row>
    <row r="196" spans="1:5" s="18" customFormat="1" ht="15.75">
      <c r="A196" s="28"/>
      <c r="B196" s="28"/>
      <c r="C196" s="29"/>
      <c r="D196" s="43"/>
      <c r="E196" s="29"/>
    </row>
    <row r="197" spans="1:5" s="18" customFormat="1" ht="15.75">
      <c r="A197" s="28"/>
      <c r="B197" s="28"/>
      <c r="C197" s="29"/>
      <c r="D197" s="43"/>
      <c r="E197" s="29"/>
    </row>
    <row r="198" spans="1:5" s="18" customFormat="1" ht="15.75">
      <c r="A198" s="28"/>
      <c r="B198" s="28"/>
      <c r="C198" s="29"/>
      <c r="D198" s="43"/>
      <c r="E198" s="29"/>
    </row>
    <row r="199" spans="1:5" s="18" customFormat="1" ht="15.75">
      <c r="A199" s="28"/>
      <c r="B199" s="28"/>
      <c r="C199" s="29"/>
      <c r="D199" s="43"/>
      <c r="E199" s="29"/>
    </row>
    <row r="200" spans="1:5" s="18" customFormat="1" ht="15.75">
      <c r="A200" s="28"/>
      <c r="B200" s="28"/>
      <c r="C200" s="29"/>
      <c r="D200" s="43"/>
      <c r="E200" s="29"/>
    </row>
    <row r="201" spans="1:5" s="18" customFormat="1" ht="15.75">
      <c r="A201" s="28"/>
      <c r="B201" s="28"/>
      <c r="C201" s="29"/>
      <c r="D201" s="43"/>
      <c r="E201" s="29"/>
    </row>
    <row r="202" spans="1:5" s="18" customFormat="1" ht="15.75">
      <c r="A202" s="28"/>
      <c r="B202" s="28"/>
      <c r="C202" s="29"/>
      <c r="D202" s="43"/>
      <c r="E202" s="29"/>
    </row>
    <row r="203" spans="2:5" s="18" customFormat="1" ht="15.75">
      <c r="B203" s="28"/>
      <c r="C203" s="29"/>
      <c r="D203" s="43"/>
      <c r="E203" s="29"/>
    </row>
    <row r="204" spans="2:5" s="18" customFormat="1" ht="15.75">
      <c r="B204" s="28"/>
      <c r="C204" s="29"/>
      <c r="D204" s="43"/>
      <c r="E204" s="29"/>
    </row>
    <row r="205" spans="2:5" s="18" customFormat="1" ht="15.75">
      <c r="B205" s="28"/>
      <c r="C205" s="29"/>
      <c r="D205" s="43"/>
      <c r="E205" s="29"/>
    </row>
    <row r="206" spans="1:5" s="18" customFormat="1" ht="15.75">
      <c r="A206" s="28"/>
      <c r="B206" s="28"/>
      <c r="C206" s="29"/>
      <c r="D206" s="43"/>
      <c r="E206" s="29"/>
    </row>
    <row r="207" spans="1:5" s="18" customFormat="1" ht="15.75">
      <c r="A207" s="28"/>
      <c r="B207" s="28"/>
      <c r="C207" s="29"/>
      <c r="D207" s="43"/>
      <c r="E207" s="29"/>
    </row>
    <row r="208" spans="1:5" s="18" customFormat="1" ht="15.75">
      <c r="A208" s="28"/>
      <c r="B208" s="28"/>
      <c r="C208" s="29"/>
      <c r="D208" s="43"/>
      <c r="E208" s="29"/>
    </row>
    <row r="209" spans="1:5" s="18" customFormat="1" ht="15.75">
      <c r="A209" s="28"/>
      <c r="B209" s="28"/>
      <c r="C209" s="29"/>
      <c r="D209" s="43"/>
      <c r="E209" s="29"/>
    </row>
    <row r="210" spans="1:5" s="18" customFormat="1" ht="15.75">
      <c r="A210" s="28"/>
      <c r="B210" s="28"/>
      <c r="C210" s="29"/>
      <c r="D210" s="43"/>
      <c r="E210" s="29"/>
    </row>
    <row r="211" spans="1:5" s="18" customFormat="1" ht="15.75">
      <c r="A211" s="28"/>
      <c r="B211" s="28"/>
      <c r="C211" s="29"/>
      <c r="D211" s="43"/>
      <c r="E211" s="29"/>
    </row>
    <row r="212" spans="1:5" s="18" customFormat="1" ht="15.75">
      <c r="A212" s="28"/>
      <c r="B212" s="28"/>
      <c r="C212" s="29"/>
      <c r="D212" s="43"/>
      <c r="E212" s="29"/>
    </row>
    <row r="213" spans="1:5" s="18" customFormat="1" ht="15.75">
      <c r="A213" s="28"/>
      <c r="B213" s="28"/>
      <c r="C213" s="29"/>
      <c r="D213" s="43"/>
      <c r="E213" s="29"/>
    </row>
    <row r="214" spans="1:5" s="18" customFormat="1" ht="15.75">
      <c r="A214" s="28"/>
      <c r="B214" s="28"/>
      <c r="C214" s="29"/>
      <c r="D214" s="43"/>
      <c r="E214" s="29"/>
    </row>
    <row r="216" ht="15.75">
      <c r="D216" s="45"/>
    </row>
    <row r="219" ht="15.75">
      <c r="A219" s="25"/>
    </row>
  </sheetData>
  <sheetProtection/>
  <mergeCells count="6">
    <mergeCell ref="A149:B149"/>
    <mergeCell ref="C1:E1"/>
    <mergeCell ref="C2:E2"/>
    <mergeCell ref="C3:E3"/>
    <mergeCell ref="A4:E4"/>
    <mergeCell ref="C5:E5"/>
  </mergeCells>
  <printOptions/>
  <pageMargins left="0.7874015748031497" right="0.3937007874015748" top="0.5905511811023623" bottom="0.5118110236220472" header="0.31496062992125984" footer="0"/>
  <pageSetup firstPageNumber="2" useFirstPageNumber="1" fitToHeight="0" fitToWidth="1" horizontalDpi="600" verticalDpi="600" orientation="portrait" paperSize="9" scale="74" r:id="rId1"/>
  <headerFooter alignWithMargins="0">
    <oddHeader>&amp;C&amp;"Times New Roman,обычный"&amp;12&amp;P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Chernogolova</dc:creator>
  <cp:keywords/>
  <dc:description/>
  <cp:lastModifiedBy>orlova_n</cp:lastModifiedBy>
  <cp:lastPrinted>2017-12-20T04:27:43Z</cp:lastPrinted>
  <dcterms:created xsi:type="dcterms:W3CDTF">2016-10-25T08:49:12Z</dcterms:created>
  <dcterms:modified xsi:type="dcterms:W3CDTF">2017-12-22T08:55:22Z</dcterms:modified>
  <cp:category/>
  <cp:version/>
  <cp:contentType/>
  <cp:contentStatus/>
</cp:coreProperties>
</file>