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5" sheetId="1" r:id="rId1"/>
  </sheets>
  <definedNames>
    <definedName name="Z_389D9002_B159_466B_9DF6_B698B38C0892_.wvu.PrintTitles" localSheetId="0" hidden="1">'Доходы 2015'!$8:$8</definedName>
    <definedName name="Z_389D9002_B159_466B_9DF6_B698B38C0892_.wvu.Rows" localSheetId="0" hidden="1">'Доходы 2015'!#REF!,'Доходы 2015'!#REF!,'Доходы 2015'!$21:$22,'Доходы 2015'!$48:$48,'Доходы 2015'!#REF!,'Доходы 2015'!#REF!</definedName>
    <definedName name="_xlnm.Print_Titles" localSheetId="0">'Доходы 2015'!$8:$8</definedName>
  </definedNames>
  <calcPr fullCalcOnLoad="1"/>
</workbook>
</file>

<file path=xl/sharedStrings.xml><?xml version="1.0" encoding="utf-8"?>
<sst xmlns="http://schemas.openxmlformats.org/spreadsheetml/2006/main" count="304" uniqueCount="286">
  <si>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</si>
  <si>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</si>
  <si>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</si>
  <si>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</si>
  <si>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</si>
  <si>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</si>
  <si>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952 2 02 02999 04 0007 151</t>
  </si>
  <si>
    <t>907 2 02 03024 04 0010 151</t>
  </si>
  <si>
    <t>902 2 02 03024 04 0040 151</t>
  </si>
  <si>
    <t>902 2 02 03024 04 0060 151</t>
  </si>
  <si>
    <t>902 2 02 03024 04 0080 151</t>
  </si>
  <si>
    <t>954 2 02 03024 04 0120 151</t>
  </si>
  <si>
    <t>907 2 02 03024 04 0150 151</t>
  </si>
  <si>
    <t>902 2 02 03024 04 0160 151</t>
  </si>
  <si>
    <t>907 2 02 03027 04 0001 151</t>
  </si>
  <si>
    <t>907 2 02 03027 04 0002 151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</si>
  <si>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</si>
  <si>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</si>
  <si>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</si>
  <si>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</si>
  <si>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</si>
  <si>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</si>
  <si>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</si>
  <si>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</si>
  <si>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</si>
  <si>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</si>
  <si>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</si>
  <si>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</si>
  <si>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</si>
  <si>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</si>
  <si>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</si>
  <si>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</si>
  <si>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</si>
  <si>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</si>
  <si>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</si>
  <si>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</si>
  <si>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</si>
  <si>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</si>
  <si>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</si>
  <si>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</si>
  <si>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</si>
  <si>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</si>
  <si>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</si>
  <si>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</si>
  <si>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</si>
  <si>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</si>
  <si>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</si>
  <si>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</si>
  <si>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</si>
  <si>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</si>
  <si>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</si>
  <si>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</si>
  <si>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</si>
  <si>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</si>
  <si>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</si>
  <si>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</si>
  <si>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</si>
  <si>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</si>
  <si>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</si>
  <si>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</si>
  <si>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</si>
  <si>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</si>
  <si>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</si>
  <si>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</si>
  <si>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903 2 02 01007 04 0000 151</t>
  </si>
  <si>
    <t xml:space="preserve">НЕНАЛОГОВЫЕ ДОХОДЫ </t>
  </si>
  <si>
    <t>(тыс.руб.)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</si>
  <si>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</si>
  <si>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</si>
  <si>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</si>
  <si>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</si>
  <si>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</si>
  <si>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</si>
  <si>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</si>
  <si>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</si>
  <si>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</si>
  <si>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</si>
  <si>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</si>
  <si>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</si>
  <si>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</si>
  <si>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</si>
  <si>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000 2 02 03024 04 0170 151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</si>
  <si>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</si>
  <si>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</si>
  <si>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</si>
  <si>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</si>
  <si>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</si>
  <si>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</si>
  <si>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</si>
  <si>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</si>
  <si>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</si>
  <si>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</si>
  <si>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</si>
  <si>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902 2 02 03024 04 0170 151</t>
  </si>
  <si>
    <t>954 2 02 03024 04 0170 151</t>
  </si>
  <si>
    <t>000 2 02 03024 04 0000 151</t>
  </si>
  <si>
    <t>907 2 02 03024 04 0101 151</t>
  </si>
  <si>
    <t>902 2 02 03024 04 0102 151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</si>
  <si>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</si>
  <si>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</si>
  <si>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</si>
  <si>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</si>
  <si>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902 2 02 03024 04 0200 151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</si>
  <si>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</si>
  <si>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</si>
  <si>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</si>
  <si>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</si>
  <si>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</si>
  <si>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</si>
  <si>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>Акцизы по подакцизным товарам (продукции), производимым на территории Российской Федерации</t>
  </si>
  <si>
    <t>000 103 02000 01 0000 110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</si>
  <si>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</si>
  <si>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</si>
  <si>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</si>
  <si>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952 2 02 03024 04 0021 151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</si>
  <si>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</si>
  <si>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</si>
  <si>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</si>
  <si>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</si>
  <si>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</si>
  <si>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904 2 02 02999 04 0032 151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</si>
  <si>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</si>
  <si>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</si>
  <si>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</si>
  <si>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отношении несовершеннолетних детей 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</si>
  <si>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</si>
  <si>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</si>
  <si>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</si>
  <si>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</si>
  <si>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по регулированию численности безнадзорных животных, в том числе: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</si>
  <si>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</si>
  <si>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</si>
  <si>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</si>
  <si>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904 2 02 02999 04 0019 151</t>
  </si>
  <si>
    <t>952 2 02 03024 04 0240 151</t>
  </si>
  <si>
    <t>907 2 02 03024 04 0245 151</t>
  </si>
  <si>
    <t>902 2 02 03024 04 0250 151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</si>
  <si>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</si>
  <si>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907 2 02 03024 04 0015 151</t>
  </si>
  <si>
    <t>907 2 02 03024 04 0215 151</t>
  </si>
  <si>
    <t>ДОХОДЫ
бюджета ЗАТО Северск на 2015 год</t>
  </si>
  <si>
    <t>Субсидии на стимулирующие выплаты в муниципальных организациях дополнительного образования Томской области</t>
  </si>
  <si>
    <t>Субсидии на организацию отдыха детей в каникулярное время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</si>
  <si>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Томской области</t>
  </si>
  <si>
    <t xml:space="preserve">Субвенции на осуществление отдельных государственных полномочий по организации предоставления общего образования по адаптированным основным общеобразовательным программам 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</si>
  <si>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</si>
  <si>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 xml:space="preserve"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образования в Томской области" </t>
  </si>
  <si>
    <t>Субсидии на оплату труда руководителям и специалистам муниципальных учреждений культуры и искусства, в части выплаты надбавок к тарифной ставке (должностному окладу)</t>
  </si>
  <si>
    <t>Субсидии на 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Томской области в рамках государственной программы "Развитие культуры и туризма в Томской области"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</si>
  <si>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</si>
  <si>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</si>
  <si>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954 2 02 03024 04 0121 151</t>
  </si>
  <si>
    <t>954 2 02 03024 04 0122 151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</si>
  <si>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</si>
  <si>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</si>
  <si>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</si>
  <si>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</si>
  <si>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</si>
  <si>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</si>
  <si>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</si>
  <si>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на обеспечение условий для развития физической культуры и массового спорта</t>
  </si>
  <si>
    <t>904 2 02 02999 04 0012 151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</si>
  <si>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</si>
  <si>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902 2 02 04010 04 0000 151</t>
  </si>
  <si>
    <t>907 2 02 03024 04 0130 151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</si>
  <si>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</si>
  <si>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молодежной политики, физической культуры и спорта в Томской области" - многопрофильный спортивный комплекс по ул.Калинина в г.Северске Томской области</t>
  </si>
  <si>
    <t>Иной межбюджетный трансферт на финансовое обеспечение дорожной деятельности</t>
  </si>
  <si>
    <t>(плюс, минус)</t>
  </si>
  <si>
    <t>Утвержд. Думой ЗАТО Северск 2015г.</t>
  </si>
  <si>
    <t>Уточн. Думой ЗАТО Северск 2015г.</t>
  </si>
  <si>
    <t>к Решению Думы ЗАТО Северск</t>
  </si>
  <si>
    <r>
      <t>от 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 xml:space="preserve">__ № </t>
    </r>
    <r>
      <rPr>
        <u val="single"/>
        <sz val="12"/>
        <rFont val="Times New Roman"/>
        <family val="1"/>
      </rPr>
      <t>59/1</t>
    </r>
  </si>
  <si>
    <t>904 2 02 02077 04 0036 151</t>
  </si>
  <si>
    <t>903 2 02 01001 04 0034 151</t>
  </si>
  <si>
    <t>903 2 02 01001 04 0035 151</t>
  </si>
  <si>
    <t>909 2 02 02077 04 0037 151</t>
  </si>
  <si>
    <t>907 2 02 02999 04 0019 151</t>
  </si>
  <si>
    <t>Субсидиии местным бюджетам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</si>
  <si>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907 2 02 02999 04 0033 151</t>
  </si>
  <si>
    <t>904 2 02 02999 04 0042 151</t>
  </si>
  <si>
    <t>907 2 02 02999 04 0042 151</t>
  </si>
  <si>
    <t>904 2 02 02999 04 0038 151</t>
  </si>
  <si>
    <t>Субсидии на стимулирующие выплаты в муниципальных организациях дополнительного образования Томской области, в том числе: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</si>
  <si>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</si>
  <si>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907 2 02 02999 04 0048 151</t>
  </si>
  <si>
    <t>907 2 02 03020 04 0000 151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</si>
  <si>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</si>
  <si>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907 2 02 03024 04 0030 151</t>
  </si>
  <si>
    <t>904 2 02 03024 04 0030 151</t>
  </si>
  <si>
    <t>907 2 02 03024 04 0111 151</t>
  </si>
  <si>
    <t>907 2 02 03024 04 0112 151</t>
  </si>
  <si>
    <t>902 2 02 03024 04 0210 151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</si>
  <si>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федеральными государственными бюджетными учреждениями здравоохранения, находящимися в ведении Федерального медико-биологического агентства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</si>
  <si>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образовательные программы среднего общего образования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</si>
  <si>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</si>
  <si>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</si>
  <si>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907 2 02 04999 04 0049 151</t>
  </si>
  <si>
    <t>907 2 02 04999 04 0050 151</t>
  </si>
  <si>
    <t>907 2 02 04999 04 0051 151</t>
  </si>
  <si>
    <t>907 2 02 04999 04 0029 151</t>
  </si>
  <si>
    <t>902 2 02 04999 04 0027 151</t>
  </si>
  <si>
    <t>907 2 02 04999 04 0028 151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</si>
  <si>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организациях</t>
  </si>
  <si>
    <t>907 2 02 04999 04 0025 151</t>
  </si>
  <si>
    <t>952 2 02 04999 04 0014 151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</si>
  <si>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</si>
  <si>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осуществление отдельных государственных полномочий по предоставлению жилых помещений детям-сиротам, оставшимся без попечения родителей, лицам из их числа по договорам найма специализированных жилых помещений</t>
  </si>
  <si>
    <t>904 2 02 02999 04 0018 151</t>
  </si>
  <si>
    <t>904 2 02 02999 04 0013 151</t>
  </si>
  <si>
    <t xml:space="preserve"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</si>
  <si>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</si>
  <si>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</si>
  <si>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</si>
  <si>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</si>
  <si>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904 2 19 04000 04 0000 151</t>
  </si>
  <si>
    <t>907 2 19 04000 04 0000 151</t>
  </si>
  <si>
    <t>952 2 19 04000 04 0000 151</t>
  </si>
  <si>
    <t>906 2 19 04000 04 0000 151</t>
  </si>
  <si>
    <t>«Приложение  5</t>
  </si>
  <si>
    <t>Субвенции на осуществление отдельных государственных полномочий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</si>
  <si>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>902 2 02 04999 04 0016 151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</si>
  <si>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</si>
  <si>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904 2 02 04999 04 0016 151</t>
  </si>
  <si>
    <t>907 2 02 04999 04 0016 151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</si>
  <si>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физической культуры и спорта в Томской области"</t>
  </si>
  <si>
    <t>953 2 02 02999 04 0043 151</t>
  </si>
  <si>
    <t>Субсидии на создание дополнительных мест в действующих образовательных организациях (за исключением затрат на капитальное строительство)</t>
  </si>
  <si>
    <t>902 2 02 03007 04 0000 151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</si>
  <si>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</si>
  <si>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902 2 02 03119 04 0240 151</t>
  </si>
  <si>
    <t>902 2 02 03119 04 0241 151</t>
  </si>
  <si>
    <t>907 2 02 04999 04 0039 151</t>
  </si>
  <si>
    <t>Иные межбюджетные трансферты на организацию системы выявления, сопровождения одаренных детей</t>
  </si>
  <si>
    <t>953 2 02 02088 04 0002 151</t>
  </si>
  <si>
    <t>953 2 02 02089 04 0002 151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</si>
  <si>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</si>
  <si>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</si>
  <si>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000 2 18 00000 00 0000 000</t>
  </si>
  <si>
    <t xml:space="preserve">Доходы бюджетов городских округов от возврата организациями  остатков субсидий прошлых лет </t>
  </si>
  <si>
    <t>907 2 18 04020 04 0000 180</t>
  </si>
  <si>
    <t>Доходы бюджетов городских округов от возврата автономными учреждениями остатков субсидий прошлых лет</t>
  </si>
  <si>
    <t>907 2 02 02999 04 0044 151</t>
  </si>
  <si>
    <t>Субсидии на 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</t>
  </si>
  <si>
    <t>000 1 13 00000 00 0000 000</t>
  </si>
  <si>
    <t>Доходы от оказания платных услуг и компенсации затрат государства</t>
  </si>
  <si>
    <t>000 1 13 02994 04 0002 130</t>
  </si>
  <si>
    <t>Прочие доходы от компенсации затрат бюджетов городских округов (дебиторская задолженность прошлых лет)</t>
  </si>
  <si>
    <t>Субсидии бюджетам городских округов на реализацию мероприятий государственной программы Российской Федерации "Доступная среда" на 2011-2015 годы</t>
  </si>
  <si>
    <t>907 2 02 02051 04 0000 151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</si>
  <si>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"Развитие культуры и туризма в Томской области"</t>
  </si>
  <si>
    <t>904 2 02 02999 04 0041 151</t>
  </si>
  <si>
    <t>000 2 02 02999 04 0042 151</t>
  </si>
  <si>
    <t>904 2 02 02051 04 0000 151</t>
  </si>
  <si>
    <t>Субсидии бюджетам городских округов на реализацию федеральных целевых программ (реализация государственной программы "Обеспечение доступности жилья и улучшение качества жилищных условий населения Томской области" Основное мероприятие "Улучшение жилищных условий молодых семей Томской области")</t>
  </si>
  <si>
    <t>904 2 02 02999 04 0045 151</t>
  </si>
  <si>
    <t>Субсидия на реализацию государственной программы "Обеспечение доступности жилья и улучшение качества жилищных условий населения Томской области" Основное мероприятие "Улучшение жилищных условий молодых семей Томской области"</t>
  </si>
  <si>
    <t>Субсидия на реализацию государственной программы "Обеспечение безопасности населения Томской области" основное мероприятие "Снижение количества правонарушений"</t>
  </si>
  <si>
    <t>902 2 02 03020 04 0000 151</t>
  </si>
  <si>
    <t>902 2 02 03024 04 0101 151</t>
  </si>
  <si>
    <t>902 2 02 03024 04 0111 151</t>
  </si>
  <si>
    <t>902 2 02 03024 04 0112 151</t>
  </si>
  <si>
    <t>902 2 02 03024 04 0211 151</t>
  </si>
  <si>
    <t>Субвенции на реализацию основного мероприятия "Улучшение лекарственного обеспечения граждан"</t>
  </si>
  <si>
    <t>904 2 02 04041 04 0000 151</t>
  </si>
  <si>
    <t xml:space="preserve"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</t>
  </si>
  <si>
    <t>902 2 02 04999 04 0047 151</t>
  </si>
  <si>
    <t>Иные межбюджетные трансферты на исполнение судебных актов</t>
  </si>
  <si>
    <t>902 2 02 02009 04 0000 151</t>
  </si>
  <si>
    <t>Субсидии бюджетам муниципальных образований Томской области на софинансирование расходов на создание, развитие и обеспечение деятельности муниципальных бизнес-инкубаторов, предусмотренных в муниципальных программах развития субъектов малого и среднего предпринимательства</t>
  </si>
  <si>
    <t>Субсидии бюджетам муниципальных образований Томской области на софинансирование расходов на создание, развитие и обеспечение деятельности муниципальных центров поддержки предпринимательства, предусмотренных в муниципальных программах развития субъектов малого и среднего предпринимательства</t>
  </si>
  <si>
    <t>Иные межбюджетные трансферты на реализацию мероприятий, направленных на формирование условий для развития предпринимательства и создания новых рабочих мест, обеспечение социально-экономического и инфраструктурного развития муниципального образования "Городской округ - закрытое административно-территориальное образования Северск Томской области"</t>
  </si>
  <si>
    <t>904 2 02 04999 04 0053 151</t>
  </si>
  <si>
    <t>953 2 02 04999 04 0053 151</t>
  </si>
  <si>
    <t>Прочие безвозмездные поступления в бюджеты городских округов</t>
  </si>
  <si>
    <t xml:space="preserve">Прочие безвозмездные поступления </t>
  </si>
  <si>
    <t>000 2 07 00000 00 0000 000</t>
  </si>
  <si>
    <t>907 2 07 04050 04 0000 180</t>
  </si>
  <si>
    <t>3 976 387,70»;</t>
  </si>
  <si>
    <t>907 2 02 04999 04 0054 151</t>
  </si>
  <si>
    <t>Стипендии Губернатора Томской области лучшим учителям областных государственных и муниципальных образовательных организаций Томской области</t>
  </si>
  <si>
    <t>904 2 18 04010 04 0000 180</t>
  </si>
  <si>
    <t>Доходы бюджетов городских округов от возврата  бюджетными учреждениями остатков субсидий прошлых лет</t>
  </si>
  <si>
    <t>3 983 078,63»;</t>
  </si>
  <si>
    <t>902 2 02 03024 04 0070 151</t>
  </si>
  <si>
    <t>906 2 02 02999 04 0046 151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</si>
</sst>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  <numFmt numFmtId="202" formatCode="[$-FC19]d\ mmmm\ yyyy\ &quot;г.&quot;"/>
    <numFmt numFmtId="203" formatCode="dd/mm/yy;@"/>
    <numFmt numFmtId="204" formatCode="d/m/yyyy;@"/>
  </numFmts>
  <fonts count="28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54" applyFont="1" applyFill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5" fillId="0" borderId="0" xfId="0" applyFont="1" applyFill="1" applyAlignment="1">
      <alignment horizontal="center" vertical="center" wrapText="1"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0" applyNumberFormat="1" applyFont="1" applyFill="1" applyAlignment="1">
      <alignment horizontal="center" vertical="center" wrapText="1"/>
    </xf>
    <xf numFmtId="2" fontId="25" fillId="0" borderId="0" xfId="54" applyNumberFormat="1" applyFont="1" applyFill="1" applyBorder="1" applyAlignment="1">
      <alignment horizontal="center" vertical="center"/>
      <protection/>
    </xf>
    <xf numFmtId="4" fontId="25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>
      <alignment/>
      <protection/>
    </xf>
    <xf numFmtId="0" fontId="25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49" fontId="21" fillId="0" borderId="0" xfId="54" applyNumberFormat="1" applyFont="1" applyFill="1" applyBorder="1" applyAlignment="1">
      <alignment horizontal="left" vertical="justify"/>
      <protection/>
    </xf>
    <xf numFmtId="0" fontId="24" fillId="0" borderId="0" xfId="54" applyFont="1" applyFill="1">
      <alignment/>
      <protection/>
    </xf>
    <xf numFmtId="0" fontId="23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Alignment="1">
      <alignment vertical="center"/>
      <protection/>
    </xf>
    <xf numFmtId="4" fontId="21" fillId="0" borderId="0" xfId="54" applyNumberFormat="1" applyFont="1" applyFill="1" applyBorder="1" applyAlignment="1">
      <alignment horizontal="left" vertical="center"/>
      <protection/>
    </xf>
    <xf numFmtId="0" fontId="22" fillId="0" borderId="0" xfId="54" applyFont="1" applyFill="1" applyAlignment="1">
      <alignment vertical="center"/>
      <protection/>
    </xf>
    <xf numFmtId="49" fontId="21" fillId="0" borderId="0" xfId="54" applyNumberFormat="1" applyFont="1" applyFill="1" applyAlignment="1">
      <alignment horizontal="left" vertical="center"/>
      <protection/>
    </xf>
    <xf numFmtId="49" fontId="21" fillId="0" borderId="0" xfId="54" applyNumberFormat="1" applyFont="1" applyFill="1" applyAlignment="1">
      <alignment horizontal="left" vertical="justify"/>
      <protection/>
    </xf>
    <xf numFmtId="0" fontId="25" fillId="0" borderId="10" xfId="54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0" fontId="22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justify" vertical="center" wrapText="1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1" fontId="25" fillId="0" borderId="10" xfId="0" applyNumberFormat="1" applyFont="1" applyFill="1" applyBorder="1" applyAlignment="1">
      <alignment horizontal="left" vertical="center" wrapText="1"/>
    </xf>
    <xf numFmtId="49" fontId="25" fillId="0" borderId="10" xfId="54" applyNumberFormat="1" applyFont="1" applyFill="1" applyBorder="1" applyAlignment="1">
      <alignment horizontal="left" vertical="center"/>
      <protection/>
    </xf>
    <xf numFmtId="164" fontId="25" fillId="0" borderId="11" xfId="59" applyNumberFormat="1" applyFont="1" applyFill="1" applyBorder="1" applyAlignment="1">
      <alignment horizontal="center" vertical="center" wrapText="1"/>
    </xf>
    <xf numFmtId="4" fontId="26" fillId="0" borderId="10" xfId="54" applyNumberFormat="1" applyFont="1" applyFill="1" applyBorder="1" applyAlignment="1">
      <alignment horizontal="center" vertical="center"/>
      <protection/>
    </xf>
    <xf numFmtId="49" fontId="25" fillId="0" borderId="0" xfId="54" applyNumberFormat="1" applyFont="1" applyFill="1" applyAlignment="1">
      <alignment vertical="justify"/>
      <protection/>
    </xf>
    <xf numFmtId="0" fontId="25" fillId="0" borderId="11" xfId="54" applyFont="1" applyFill="1" applyBorder="1" applyAlignment="1">
      <alignment horizontal="center" vertical="center"/>
      <protection/>
    </xf>
    <xf numFmtId="4" fontId="25" fillId="2" borderId="10" xfId="54" applyNumberFormat="1" applyFont="1" applyFill="1" applyBorder="1" applyAlignment="1">
      <alignment horizontal="justify" vertical="center" wrapText="1"/>
      <protection/>
    </xf>
    <xf numFmtId="49" fontId="25" fillId="0" borderId="10" xfId="54" applyNumberFormat="1" applyFont="1" applyBorder="1" applyAlignment="1">
      <alignment horizontal="left" vertical="center"/>
      <protection/>
    </xf>
    <xf numFmtId="0" fontId="25" fillId="0" borderId="10" xfId="54" applyFont="1" applyFill="1" applyBorder="1" applyAlignment="1">
      <alignment vertical="center"/>
      <protection/>
    </xf>
    <xf numFmtId="4" fontId="25" fillId="0" borderId="10" xfId="0" applyNumberFormat="1" applyFont="1" applyBorder="1" applyAlignment="1">
      <alignment vertical="center" wrapText="1"/>
    </xf>
    <xf numFmtId="0" fontId="25" fillId="0" borderId="0" xfId="54" applyFont="1" applyFill="1" applyBorder="1" applyAlignment="1">
      <alignment vertical="center"/>
      <protection/>
    </xf>
    <xf numFmtId="0" fontId="21" fillId="0" borderId="0" xfId="54" applyFont="1" applyFill="1">
      <alignment/>
      <protection/>
    </xf>
    <xf numFmtId="0" fontId="26" fillId="0" borderId="0" xfId="54" applyFont="1" applyFill="1" applyBorder="1" applyAlignment="1">
      <alignment vertical="center"/>
      <protection/>
    </xf>
    <xf numFmtId="4" fontId="25" fillId="0" borderId="0" xfId="54" applyNumberFormat="1" applyFont="1" applyFill="1" applyBorder="1" applyAlignment="1">
      <alignment horizontal="left" vertical="center"/>
      <protection/>
    </xf>
    <xf numFmtId="4" fontId="7" fillId="0" borderId="0" xfId="54" applyNumberFormat="1" applyFont="1" applyFill="1">
      <alignment/>
      <protection/>
    </xf>
    <xf numFmtId="4" fontId="25" fillId="0" borderId="10" xfId="54" applyNumberFormat="1" applyFont="1" applyFill="1" applyBorder="1" applyAlignment="1">
      <alignment horizontal="left" vertical="center"/>
      <protection/>
    </xf>
    <xf numFmtId="49" fontId="25" fillId="0" borderId="0" xfId="54" applyNumberFormat="1" applyFont="1" applyFill="1" applyAlignment="1">
      <alignment horizontal="left" vertical="justify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="75" zoomScaleNormal="75" zoomScaleSheetLayoutView="75" workbookViewId="0" topLeftCell="A1">
      <selection activeCell="A193" sqref="A193"/>
    </sheetView>
  </sheetViews>
  <sheetFormatPr defaultColWidth="8.875" defaultRowHeight="12.75" outlineLevelRow="1"/>
  <cols>
    <col min="1" max="1" width="27.875" style="8" customWidth="1"/>
    <col min="2" max="2" width="51.00390625" style="18" customWidth="1"/>
    <col min="3" max="3" width="13.875" style="4" customWidth="1"/>
    <col min="4" max="4" width="12.875" style="4" customWidth="1"/>
    <col min="5" max="5" width="13.875" style="4" customWidth="1"/>
    <col min="6" max="7" width="8.875" style="1" customWidth="1"/>
    <col min="8" max="8" width="11.625" style="1" bestFit="1" customWidth="1"/>
    <col min="9" max="16384" width="8.875" style="1" customWidth="1"/>
  </cols>
  <sheetData>
    <row r="1" spans="1:5" ht="17.25" customHeight="1">
      <c r="A1" s="9"/>
      <c r="B1" s="32"/>
      <c r="C1" s="44" t="s">
        <v>219</v>
      </c>
      <c r="D1" s="44"/>
      <c r="E1" s="44"/>
    </row>
    <row r="2" spans="2:5" ht="17.25" customHeight="1">
      <c r="B2" s="32"/>
      <c r="C2" s="44" t="s">
        <v>171</v>
      </c>
      <c r="D2" s="44"/>
      <c r="E2" s="44"/>
    </row>
    <row r="3" spans="2:5" ht="17.25" customHeight="1">
      <c r="B3" s="32"/>
      <c r="C3" s="44" t="s">
        <v>172</v>
      </c>
      <c r="D3" s="44"/>
      <c r="E3" s="44"/>
    </row>
    <row r="4" ht="8.25" customHeight="1">
      <c r="B4" s="4"/>
    </row>
    <row r="5" spans="1:5" ht="32.25" customHeight="1">
      <c r="A5" s="2"/>
      <c r="B5" s="3" t="s">
        <v>140</v>
      </c>
      <c r="C5" s="5"/>
      <c r="D5" s="5"/>
      <c r="E5" s="5"/>
    </row>
    <row r="6" spans="1:5" ht="17.25" customHeight="1">
      <c r="A6" s="10"/>
      <c r="B6" s="11"/>
      <c r="C6" s="6"/>
      <c r="D6" s="6"/>
      <c r="E6" s="6" t="s">
        <v>66</v>
      </c>
    </row>
    <row r="7" spans="1:5" ht="76.5" customHeight="1">
      <c r="A7" s="33" t="s">
        <v>21</v>
      </c>
      <c r="B7" s="33" t="s">
        <v>22</v>
      </c>
      <c r="C7" s="30" t="s">
        <v>169</v>
      </c>
      <c r="D7" s="30" t="s">
        <v>168</v>
      </c>
      <c r="E7" s="30" t="s">
        <v>170</v>
      </c>
    </row>
    <row r="8" spans="1:5" s="12" customFormat="1" ht="18" customHeight="1">
      <c r="A8" s="19">
        <v>1</v>
      </c>
      <c r="B8" s="19">
        <v>2</v>
      </c>
      <c r="C8" s="20">
        <v>3</v>
      </c>
      <c r="D8" s="20">
        <v>4</v>
      </c>
      <c r="E8" s="20">
        <v>5</v>
      </c>
    </row>
    <row r="9" spans="1:5" s="13" customFormat="1" ht="21" customHeight="1">
      <c r="A9" s="21"/>
      <c r="B9" s="22" t="s">
        <v>57</v>
      </c>
      <c r="C9" s="23">
        <f>C10+C27</f>
        <v>970439.9400000001</v>
      </c>
      <c r="D9" s="31">
        <f>D10+D27</f>
        <v>0</v>
      </c>
      <c r="E9" s="23">
        <f>E10+E27</f>
        <v>970439.9400000001</v>
      </c>
    </row>
    <row r="10" spans="1:5" ht="19.5" customHeight="1">
      <c r="A10" s="24"/>
      <c r="B10" s="22" t="s">
        <v>23</v>
      </c>
      <c r="C10" s="23">
        <f>C11+C12+C13+C18+C21+C23</f>
        <v>743976.1000000001</v>
      </c>
      <c r="D10" s="31">
        <f>D11+D12+D13+D18+D21+D23</f>
        <v>0</v>
      </c>
      <c r="E10" s="23">
        <f>E11+E12+E13+E18+E21+E23</f>
        <v>743976.1000000001</v>
      </c>
    </row>
    <row r="11" spans="1:5" ht="21.75" customHeight="1">
      <c r="A11" s="29" t="s">
        <v>85</v>
      </c>
      <c r="B11" s="25" t="s">
        <v>24</v>
      </c>
      <c r="C11" s="23">
        <v>580709</v>
      </c>
      <c r="D11" s="31"/>
      <c r="E11" s="23">
        <f>C11+D11</f>
        <v>580709</v>
      </c>
    </row>
    <row r="12" spans="1:5" ht="49.5" customHeight="1">
      <c r="A12" s="29" t="s">
        <v>110</v>
      </c>
      <c r="B12" s="26" t="s">
        <v>109</v>
      </c>
      <c r="C12" s="23">
        <v>7661</v>
      </c>
      <c r="D12" s="31"/>
      <c r="E12" s="23">
        <f>C12+D12</f>
        <v>7661</v>
      </c>
    </row>
    <row r="13" spans="1:5" ht="24" customHeight="1">
      <c r="A13" s="29" t="s">
        <v>25</v>
      </c>
      <c r="B13" s="25" t="s">
        <v>26</v>
      </c>
      <c r="C13" s="23">
        <f>C14+C15+C16+C17</f>
        <v>91881.8</v>
      </c>
      <c r="D13" s="31">
        <f>D14+D15+D16+D17</f>
        <v>0</v>
      </c>
      <c r="E13" s="23">
        <f>E14+E15+E16+E17</f>
        <v>91881.8</v>
      </c>
    </row>
    <row r="14" spans="1:5" ht="35.25" customHeight="1">
      <c r="A14" s="29" t="s">
        <v>98</v>
      </c>
      <c r="B14" s="25" t="s">
        <v>99</v>
      </c>
      <c r="C14" s="23">
        <v>33769.9</v>
      </c>
      <c r="D14" s="31"/>
      <c r="E14" s="23">
        <f>C14+D14</f>
        <v>33769.9</v>
      </c>
    </row>
    <row r="15" spans="1:5" ht="39" customHeight="1">
      <c r="A15" s="29" t="s">
        <v>82</v>
      </c>
      <c r="B15" s="25" t="s">
        <v>27</v>
      </c>
      <c r="C15" s="23">
        <v>57624.9</v>
      </c>
      <c r="D15" s="31"/>
      <c r="E15" s="23">
        <f>C15+D15</f>
        <v>57624.9</v>
      </c>
    </row>
    <row r="16" spans="1:5" ht="27" customHeight="1">
      <c r="A16" s="29" t="s">
        <v>83</v>
      </c>
      <c r="B16" s="25" t="s">
        <v>56</v>
      </c>
      <c r="C16" s="23">
        <v>117</v>
      </c>
      <c r="D16" s="31"/>
      <c r="E16" s="23">
        <f>C16+D16</f>
        <v>117</v>
      </c>
    </row>
    <row r="17" spans="1:5" ht="33" customHeight="1">
      <c r="A17" s="29" t="s">
        <v>111</v>
      </c>
      <c r="B17" s="25" t="s">
        <v>112</v>
      </c>
      <c r="C17" s="23">
        <v>370</v>
      </c>
      <c r="D17" s="31"/>
      <c r="E17" s="23">
        <f>C17+D17</f>
        <v>370</v>
      </c>
    </row>
    <row r="18" spans="1:5" ht="27" customHeight="1">
      <c r="A18" s="29" t="s">
        <v>28</v>
      </c>
      <c r="B18" s="25" t="s">
        <v>29</v>
      </c>
      <c r="C18" s="23">
        <f>C19+C20</f>
        <v>54838.3</v>
      </c>
      <c r="D18" s="31">
        <f>D19+D20</f>
        <v>0</v>
      </c>
      <c r="E18" s="23">
        <f>E19+E20</f>
        <v>54838.3</v>
      </c>
    </row>
    <row r="19" spans="1:5" ht="24" customHeight="1">
      <c r="A19" s="29" t="s">
        <v>84</v>
      </c>
      <c r="B19" s="25" t="s">
        <v>30</v>
      </c>
      <c r="C19" s="23">
        <v>12474.3</v>
      </c>
      <c r="D19" s="31"/>
      <c r="E19" s="23">
        <f>C19+D19</f>
        <v>12474.3</v>
      </c>
    </row>
    <row r="20" spans="1:5" ht="25.5" customHeight="1">
      <c r="A20" s="29" t="s">
        <v>107</v>
      </c>
      <c r="B20" s="25" t="s">
        <v>108</v>
      </c>
      <c r="C20" s="23">
        <v>42364</v>
      </c>
      <c r="D20" s="31"/>
      <c r="E20" s="23">
        <f>C20+D20</f>
        <v>42364</v>
      </c>
    </row>
    <row r="21" spans="1:5" ht="36.75" customHeight="1">
      <c r="A21" s="29" t="s">
        <v>3</v>
      </c>
      <c r="B21" s="27" t="s">
        <v>80</v>
      </c>
      <c r="C21" s="23">
        <f>C22</f>
        <v>156</v>
      </c>
      <c r="D21" s="31">
        <f>D22</f>
        <v>0</v>
      </c>
      <c r="E21" s="23">
        <f>E22</f>
        <v>156</v>
      </c>
    </row>
    <row r="22" spans="1:5" ht="39.75" customHeight="1">
      <c r="A22" s="29" t="s">
        <v>4</v>
      </c>
      <c r="B22" s="27" t="s">
        <v>2</v>
      </c>
      <c r="C22" s="23">
        <v>156</v>
      </c>
      <c r="D22" s="31"/>
      <c r="E22" s="23">
        <f>C22+D22</f>
        <v>156</v>
      </c>
    </row>
    <row r="23" spans="1:5" ht="24.75" customHeight="1">
      <c r="A23" s="29" t="s">
        <v>31</v>
      </c>
      <c r="B23" s="25" t="s">
        <v>32</v>
      </c>
      <c r="C23" s="23">
        <f>SUM(C24:C26)</f>
        <v>8730</v>
      </c>
      <c r="D23" s="31">
        <f>SUM(D24:D26)</f>
        <v>0</v>
      </c>
      <c r="E23" s="23">
        <f>SUM(E24:E26)</f>
        <v>8730</v>
      </c>
    </row>
    <row r="24" spans="1:5" ht="68.25" customHeight="1">
      <c r="A24" s="29" t="s">
        <v>33</v>
      </c>
      <c r="B24" s="26" t="s">
        <v>86</v>
      </c>
      <c r="C24" s="23">
        <v>8280</v>
      </c>
      <c r="D24" s="23"/>
      <c r="E24" s="23">
        <f>C24+D24</f>
        <v>8280</v>
      </c>
    </row>
    <row r="25" spans="1:5" ht="36" customHeight="1">
      <c r="A25" s="29" t="s">
        <v>105</v>
      </c>
      <c r="B25" s="26" t="s">
        <v>103</v>
      </c>
      <c r="C25" s="23">
        <v>250</v>
      </c>
      <c r="D25" s="31"/>
      <c r="E25" s="23">
        <f>C25+D25</f>
        <v>250</v>
      </c>
    </row>
    <row r="26" spans="1:5" ht="113.25" customHeight="1">
      <c r="A26" s="29" t="s">
        <v>106</v>
      </c>
      <c r="B26" s="26" t="s">
        <v>104</v>
      </c>
      <c r="C26" s="23">
        <v>200</v>
      </c>
      <c r="D26" s="31"/>
      <c r="E26" s="23">
        <f>C26+D26</f>
        <v>200</v>
      </c>
    </row>
    <row r="27" spans="1:5" ht="22.5" customHeight="1">
      <c r="A27" s="29"/>
      <c r="B27" s="22" t="s">
        <v>65</v>
      </c>
      <c r="C27" s="23">
        <f>C28+C40+C44+C47+C48+C42</f>
        <v>226463.84</v>
      </c>
      <c r="D27" s="31">
        <f>D28+D40+D44+D47+D48+D42</f>
        <v>0</v>
      </c>
      <c r="E27" s="23">
        <f>E28+E40+E44+E47+E48+E42</f>
        <v>226463.84</v>
      </c>
    </row>
    <row r="28" spans="1:8" ht="39" customHeight="1">
      <c r="A28" s="29" t="s">
        <v>35</v>
      </c>
      <c r="B28" s="22" t="s">
        <v>91</v>
      </c>
      <c r="C28" s="23">
        <f>C29+C30+C33+C34</f>
        <v>120127.8</v>
      </c>
      <c r="D28" s="31">
        <f>D29+D30+D33+D34</f>
        <v>0</v>
      </c>
      <c r="E28" s="23">
        <f>E29+E30+E33+E34</f>
        <v>120127.8</v>
      </c>
      <c r="H28" s="42"/>
    </row>
    <row r="29" spans="1:5" ht="71.25" customHeight="1">
      <c r="A29" s="29" t="s">
        <v>73</v>
      </c>
      <c r="B29" s="22" t="s">
        <v>72</v>
      </c>
      <c r="C29" s="23">
        <v>2</v>
      </c>
      <c r="D29" s="23"/>
      <c r="E29" s="23">
        <f>C29+D29</f>
        <v>2</v>
      </c>
    </row>
    <row r="30" spans="1:5" ht="24" customHeight="1">
      <c r="A30" s="29"/>
      <c r="B30" s="26" t="s">
        <v>36</v>
      </c>
      <c r="C30" s="23">
        <f>C31+C32</f>
        <v>70678</v>
      </c>
      <c r="D30" s="31">
        <f>D31+D32</f>
        <v>0</v>
      </c>
      <c r="E30" s="23">
        <f>E31+E32</f>
        <v>70678</v>
      </c>
    </row>
    <row r="31" spans="1:5" ht="99" customHeight="1">
      <c r="A31" s="29" t="s">
        <v>77</v>
      </c>
      <c r="B31" s="26" t="s">
        <v>40</v>
      </c>
      <c r="C31" s="23">
        <v>42541</v>
      </c>
      <c r="D31" s="23"/>
      <c r="E31" s="23">
        <f>C31+D31</f>
        <v>42541</v>
      </c>
    </row>
    <row r="32" spans="1:5" ht="101.25" customHeight="1">
      <c r="A32" s="29" t="s">
        <v>58</v>
      </c>
      <c r="B32" s="26" t="s">
        <v>74</v>
      </c>
      <c r="C32" s="23">
        <v>28137</v>
      </c>
      <c r="D32" s="23"/>
      <c r="E32" s="23">
        <f>C32+D32</f>
        <v>28137</v>
      </c>
    </row>
    <row r="33" spans="1:5" ht="67.5" customHeight="1">
      <c r="A33" s="29" t="s">
        <v>59</v>
      </c>
      <c r="B33" s="26" t="s">
        <v>37</v>
      </c>
      <c r="C33" s="23">
        <v>240</v>
      </c>
      <c r="D33" s="23"/>
      <c r="E33" s="23">
        <f>C33+D33</f>
        <v>240</v>
      </c>
    </row>
    <row r="34" spans="1:5" ht="95.25" customHeight="1">
      <c r="A34" s="29" t="s">
        <v>38</v>
      </c>
      <c r="B34" s="26" t="s">
        <v>75</v>
      </c>
      <c r="C34" s="23">
        <f>C35+C36+C37+C38+C39</f>
        <v>49207.8</v>
      </c>
      <c r="D34" s="31">
        <f>D35+D36+D37+D38+D39</f>
        <v>0</v>
      </c>
      <c r="E34" s="23">
        <f>E35+E36+E37+E38+E39</f>
        <v>49207.8</v>
      </c>
    </row>
    <row r="35" spans="1:5" ht="57" customHeight="1">
      <c r="A35" s="29" t="s">
        <v>60</v>
      </c>
      <c r="B35" s="26" t="s">
        <v>16</v>
      </c>
      <c r="C35" s="23">
        <v>37682.11</v>
      </c>
      <c r="D35" s="23"/>
      <c r="E35" s="23">
        <f>C35+D35</f>
        <v>37682.11</v>
      </c>
    </row>
    <row r="36" spans="1:5" ht="55.5" customHeight="1">
      <c r="A36" s="29" t="s">
        <v>39</v>
      </c>
      <c r="B36" s="26" t="s">
        <v>17</v>
      </c>
      <c r="C36" s="23">
        <v>3640.6</v>
      </c>
      <c r="D36" s="23"/>
      <c r="E36" s="23">
        <f>C36+D36</f>
        <v>3640.6</v>
      </c>
    </row>
    <row r="37" spans="1:5" ht="58.5" customHeight="1">
      <c r="A37" s="29" t="s">
        <v>61</v>
      </c>
      <c r="B37" s="26" t="s">
        <v>18</v>
      </c>
      <c r="C37" s="23">
        <v>689.54</v>
      </c>
      <c r="D37" s="23"/>
      <c r="E37" s="23">
        <f>C37+D37</f>
        <v>689.54</v>
      </c>
    </row>
    <row r="38" spans="1:5" ht="55.5" customHeight="1">
      <c r="A38" s="29" t="s">
        <v>62</v>
      </c>
      <c r="B38" s="26" t="s">
        <v>19</v>
      </c>
      <c r="C38" s="23">
        <v>1446.3</v>
      </c>
      <c r="D38" s="23"/>
      <c r="E38" s="23">
        <f>C38+D38</f>
        <v>1446.3</v>
      </c>
    </row>
    <row r="39" spans="1:5" ht="68.25" customHeight="1">
      <c r="A39" s="29" t="s">
        <v>113</v>
      </c>
      <c r="B39" s="26" t="s">
        <v>165</v>
      </c>
      <c r="C39" s="23">
        <v>5749.25</v>
      </c>
      <c r="D39" s="31"/>
      <c r="E39" s="23">
        <f>C39+D39</f>
        <v>5749.25</v>
      </c>
    </row>
    <row r="40" spans="1:5" ht="26.25" customHeight="1">
      <c r="A40" s="29" t="s">
        <v>41</v>
      </c>
      <c r="B40" s="25" t="s">
        <v>42</v>
      </c>
      <c r="C40" s="23">
        <f>C41</f>
        <v>13024</v>
      </c>
      <c r="D40" s="31">
        <f>D41</f>
        <v>0</v>
      </c>
      <c r="E40" s="23">
        <f>E41</f>
        <v>13024</v>
      </c>
    </row>
    <row r="41" spans="1:5" ht="35.25" customHeight="1">
      <c r="A41" s="29" t="s">
        <v>68</v>
      </c>
      <c r="B41" s="25" t="s">
        <v>43</v>
      </c>
      <c r="C41" s="23">
        <v>13024</v>
      </c>
      <c r="D41" s="31"/>
      <c r="E41" s="23">
        <f>C41+D41</f>
        <v>13024</v>
      </c>
    </row>
    <row r="42" spans="1:5" ht="37.5" customHeight="1">
      <c r="A42" s="35" t="s">
        <v>244</v>
      </c>
      <c r="B42" s="34" t="s">
        <v>245</v>
      </c>
      <c r="C42" s="23">
        <f>C43</f>
        <v>863</v>
      </c>
      <c r="D42" s="31"/>
      <c r="E42" s="23">
        <f>E43</f>
        <v>863</v>
      </c>
    </row>
    <row r="43" spans="1:5" ht="53.25" customHeight="1">
      <c r="A43" s="35" t="s">
        <v>246</v>
      </c>
      <c r="B43" s="34" t="s">
        <v>247</v>
      </c>
      <c r="C43" s="23">
        <v>863</v>
      </c>
      <c r="D43" s="31"/>
      <c r="E43" s="23">
        <f>C43+D43</f>
        <v>863</v>
      </c>
    </row>
    <row r="44" spans="1:5" ht="36.75" customHeight="1">
      <c r="A44" s="29" t="s">
        <v>44</v>
      </c>
      <c r="B44" s="25" t="s">
        <v>45</v>
      </c>
      <c r="C44" s="23">
        <f>C45+C46</f>
        <v>74735.03</v>
      </c>
      <c r="D44" s="31">
        <f>D45+D46</f>
        <v>0</v>
      </c>
      <c r="E44" s="23">
        <f>E45+E46</f>
        <v>74735.03</v>
      </c>
    </row>
    <row r="45" spans="1:5" ht="112.5" customHeight="1">
      <c r="A45" s="29" t="s">
        <v>76</v>
      </c>
      <c r="B45" s="26" t="s">
        <v>78</v>
      </c>
      <c r="C45" s="23">
        <v>74495.03</v>
      </c>
      <c r="D45" s="23"/>
      <c r="E45" s="23">
        <f>C45+D45</f>
        <v>74495.03</v>
      </c>
    </row>
    <row r="46" spans="1:5" ht="66" customHeight="1">
      <c r="A46" s="29" t="s">
        <v>63</v>
      </c>
      <c r="B46" s="25" t="s">
        <v>87</v>
      </c>
      <c r="C46" s="23">
        <v>240</v>
      </c>
      <c r="D46" s="23"/>
      <c r="E46" s="23">
        <f>C46+D46</f>
        <v>240</v>
      </c>
    </row>
    <row r="47" spans="1:5" ht="24" customHeight="1">
      <c r="A47" s="29" t="s">
        <v>46</v>
      </c>
      <c r="B47" s="25" t="s">
        <v>47</v>
      </c>
      <c r="C47" s="23">
        <v>15904.01</v>
      </c>
      <c r="D47" s="23"/>
      <c r="E47" s="23">
        <f>C47+D47</f>
        <v>15904.01</v>
      </c>
    </row>
    <row r="48" spans="1:5" ht="24" customHeight="1">
      <c r="A48" s="29" t="s">
        <v>100</v>
      </c>
      <c r="B48" s="25" t="s">
        <v>101</v>
      </c>
      <c r="C48" s="23">
        <v>1810</v>
      </c>
      <c r="D48" s="23"/>
      <c r="E48" s="23">
        <f>C48+D48</f>
        <v>1810</v>
      </c>
    </row>
    <row r="49" spans="1:5" ht="23.25" customHeight="1">
      <c r="A49" s="29" t="s">
        <v>48</v>
      </c>
      <c r="B49" s="25" t="s">
        <v>49</v>
      </c>
      <c r="C49" s="23">
        <f>C50+C146+C148+C151</f>
        <v>3005947.76</v>
      </c>
      <c r="D49" s="23">
        <f>D50+D146+D148+D151</f>
        <v>6690.929999999999</v>
      </c>
      <c r="E49" s="23">
        <f>E50+E146+E148+E151</f>
        <v>3012638.69</v>
      </c>
    </row>
    <row r="50" spans="1:5" ht="38.25" customHeight="1">
      <c r="A50" s="29" t="s">
        <v>67</v>
      </c>
      <c r="B50" s="25" t="s">
        <v>79</v>
      </c>
      <c r="C50" s="23">
        <f>C51+C55+C84+C127</f>
        <v>3003875.25</v>
      </c>
      <c r="D50" s="23">
        <f>D51+D55+D84+D127</f>
        <v>6690.929999999999</v>
      </c>
      <c r="E50" s="23">
        <f>E51+E55+E84+E127</f>
        <v>3010566.18</v>
      </c>
    </row>
    <row r="51" spans="1:5" ht="42" customHeight="1">
      <c r="A51" s="29" t="s">
        <v>50</v>
      </c>
      <c r="B51" s="25" t="s">
        <v>69</v>
      </c>
      <c r="C51" s="23">
        <f>SUM(C52:C54)</f>
        <v>1270419.2000000002</v>
      </c>
      <c r="D51" s="31">
        <f>SUM(D52:D54)</f>
        <v>0</v>
      </c>
      <c r="E51" s="23">
        <f>SUM(E52:E54)</f>
        <v>1270419.2000000002</v>
      </c>
    </row>
    <row r="52" spans="1:5" ht="66.75" customHeight="1">
      <c r="A52" s="29" t="s">
        <v>174</v>
      </c>
      <c r="B52" s="25" t="s">
        <v>118</v>
      </c>
      <c r="C52" s="23">
        <v>246729.6</v>
      </c>
      <c r="D52" s="23"/>
      <c r="E52" s="23">
        <f>C52+D52</f>
        <v>246729.6</v>
      </c>
    </row>
    <row r="53" spans="1:5" ht="51" customHeight="1">
      <c r="A53" s="29" t="s">
        <v>175</v>
      </c>
      <c r="B53" s="25" t="s">
        <v>132</v>
      </c>
      <c r="C53" s="23">
        <v>115673.3</v>
      </c>
      <c r="D53" s="23"/>
      <c r="E53" s="23">
        <f>C53+D53</f>
        <v>115673.3</v>
      </c>
    </row>
    <row r="54" spans="1:5" ht="69" customHeight="1">
      <c r="A54" s="29" t="s">
        <v>64</v>
      </c>
      <c r="B54" s="25" t="s">
        <v>159</v>
      </c>
      <c r="C54" s="23">
        <v>908016.3</v>
      </c>
      <c r="D54" s="23"/>
      <c r="E54" s="23">
        <f>C54+D54</f>
        <v>908016.3</v>
      </c>
    </row>
    <row r="55" spans="1:5" ht="54" customHeight="1">
      <c r="A55" s="29" t="s">
        <v>51</v>
      </c>
      <c r="B55" s="25" t="s">
        <v>70</v>
      </c>
      <c r="C55" s="23">
        <f>SUM(C56:C64)</f>
        <v>423974.56000000006</v>
      </c>
      <c r="D55" s="23">
        <f>SUM(D56:D64)</f>
        <v>-1139.47</v>
      </c>
      <c r="E55" s="23">
        <f>SUM(E56:E64)</f>
        <v>422835.0900000001</v>
      </c>
    </row>
    <row r="56" spans="1:5" ht="120.75" customHeight="1">
      <c r="A56" s="29" t="s">
        <v>268</v>
      </c>
      <c r="B56" s="25" t="s">
        <v>269</v>
      </c>
      <c r="C56" s="23">
        <v>2700</v>
      </c>
      <c r="D56" s="23"/>
      <c r="E56" s="23">
        <f>C56+D56</f>
        <v>2700</v>
      </c>
    </row>
    <row r="57" spans="1:5" ht="123" customHeight="1">
      <c r="A57" s="29" t="s">
        <v>268</v>
      </c>
      <c r="B57" s="25" t="s">
        <v>270</v>
      </c>
      <c r="C57" s="23">
        <v>315.43</v>
      </c>
      <c r="D57" s="23"/>
      <c r="E57" s="23">
        <f>C57+D57</f>
        <v>315.43</v>
      </c>
    </row>
    <row r="58" spans="1:5" ht="132" customHeight="1">
      <c r="A58" s="29" t="s">
        <v>253</v>
      </c>
      <c r="B58" s="25" t="s">
        <v>254</v>
      </c>
      <c r="C58" s="23">
        <v>2948.48</v>
      </c>
      <c r="D58" s="23"/>
      <c r="E58" s="23">
        <f aca="true" t="shared" si="0" ref="E58:E63">C58+D58</f>
        <v>2948.48</v>
      </c>
    </row>
    <row r="59" spans="1:5" ht="71.25" customHeight="1">
      <c r="A59" s="29" t="s">
        <v>249</v>
      </c>
      <c r="B59" s="25" t="s">
        <v>248</v>
      </c>
      <c r="C59" s="23">
        <v>2962.15</v>
      </c>
      <c r="D59" s="23"/>
      <c r="E59" s="23">
        <f t="shared" si="0"/>
        <v>2962.15</v>
      </c>
    </row>
    <row r="60" spans="1:5" ht="119.25" customHeight="1">
      <c r="A60" s="29" t="s">
        <v>173</v>
      </c>
      <c r="B60" s="25" t="s">
        <v>166</v>
      </c>
      <c r="C60" s="23">
        <v>136078.6</v>
      </c>
      <c r="D60" s="23"/>
      <c r="E60" s="23">
        <f t="shared" si="0"/>
        <v>136078.6</v>
      </c>
    </row>
    <row r="61" spans="1:5" ht="81" customHeight="1">
      <c r="A61" s="29" t="s">
        <v>176</v>
      </c>
      <c r="B61" s="25" t="s">
        <v>146</v>
      </c>
      <c r="C61" s="23">
        <v>34950.5</v>
      </c>
      <c r="D61" s="23"/>
      <c r="E61" s="23">
        <f t="shared" si="0"/>
        <v>34950.5</v>
      </c>
    </row>
    <row r="62" spans="1:5" ht="102" customHeight="1">
      <c r="A62" s="29" t="s">
        <v>234</v>
      </c>
      <c r="B62" s="25" t="s">
        <v>236</v>
      </c>
      <c r="C62" s="23">
        <v>93747.8</v>
      </c>
      <c r="D62" s="23"/>
      <c r="E62" s="23">
        <f t="shared" si="0"/>
        <v>93747.8</v>
      </c>
    </row>
    <row r="63" spans="1:5" ht="74.25" customHeight="1">
      <c r="A63" s="29" t="s">
        <v>235</v>
      </c>
      <c r="B63" s="25" t="s">
        <v>237</v>
      </c>
      <c r="C63" s="23">
        <v>6230.9</v>
      </c>
      <c r="D63" s="23"/>
      <c r="E63" s="23">
        <f t="shared" si="0"/>
        <v>6230.9</v>
      </c>
    </row>
    <row r="64" spans="1:5" ht="27" customHeight="1">
      <c r="A64" s="29" t="s">
        <v>0</v>
      </c>
      <c r="B64" s="25" t="s">
        <v>52</v>
      </c>
      <c r="C64" s="23">
        <f>SUM(C65:C83)-C76</f>
        <v>144040.7</v>
      </c>
      <c r="D64" s="23">
        <f>SUM(D65:D83)-D76</f>
        <v>-1139.47</v>
      </c>
      <c r="E64" s="23">
        <f>SUM(E65:E83)-E76</f>
        <v>142901.23</v>
      </c>
    </row>
    <row r="65" spans="1:5" ht="36.75" customHeight="1">
      <c r="A65" s="29" t="s">
        <v>6</v>
      </c>
      <c r="B65" s="25" t="s">
        <v>71</v>
      </c>
      <c r="C65" s="23">
        <v>20.5</v>
      </c>
      <c r="D65" s="23"/>
      <c r="E65" s="23">
        <f aca="true" t="shared" si="1" ref="E65:E75">C65+D65</f>
        <v>20.5</v>
      </c>
    </row>
    <row r="66" spans="1:5" ht="40.5" customHeight="1">
      <c r="A66" s="29" t="s">
        <v>92</v>
      </c>
      <c r="B66" s="25" t="s">
        <v>142</v>
      </c>
      <c r="C66" s="23">
        <v>10088.3</v>
      </c>
      <c r="D66" s="23"/>
      <c r="E66" s="23">
        <f t="shared" si="1"/>
        <v>10088.3</v>
      </c>
    </row>
    <row r="67" spans="1:5" ht="128.25" customHeight="1">
      <c r="A67" s="29" t="s">
        <v>161</v>
      </c>
      <c r="B67" s="28" t="s">
        <v>225</v>
      </c>
      <c r="C67" s="23">
        <v>25611.3</v>
      </c>
      <c r="D67" s="23">
        <v>-54.8</v>
      </c>
      <c r="E67" s="23">
        <f t="shared" si="1"/>
        <v>25556.5</v>
      </c>
    </row>
    <row r="68" spans="1:5" ht="135" customHeight="1">
      <c r="A68" s="29" t="s">
        <v>209</v>
      </c>
      <c r="B68" s="25" t="s">
        <v>148</v>
      </c>
      <c r="C68" s="23">
        <v>16259.4</v>
      </c>
      <c r="D68" s="23"/>
      <c r="E68" s="23">
        <f t="shared" si="1"/>
        <v>16259.4</v>
      </c>
    </row>
    <row r="69" spans="1:5" ht="69" customHeight="1">
      <c r="A69" s="29" t="s">
        <v>208</v>
      </c>
      <c r="B69" s="25" t="s">
        <v>147</v>
      </c>
      <c r="C69" s="23">
        <v>8131.2</v>
      </c>
      <c r="D69" s="23">
        <v>-721.1</v>
      </c>
      <c r="E69" s="23">
        <f t="shared" si="1"/>
        <v>7410.099999999999</v>
      </c>
    </row>
    <row r="70" spans="1:5" ht="165" customHeight="1">
      <c r="A70" s="29" t="s">
        <v>133</v>
      </c>
      <c r="B70" s="25" t="s">
        <v>121</v>
      </c>
      <c r="C70" s="23">
        <v>3783.44</v>
      </c>
      <c r="D70" s="23">
        <v>-153.67</v>
      </c>
      <c r="E70" s="23">
        <f t="shared" si="1"/>
        <v>3629.77</v>
      </c>
    </row>
    <row r="71" spans="1:5" ht="162" customHeight="1">
      <c r="A71" s="29" t="s">
        <v>177</v>
      </c>
      <c r="B71" s="25" t="s">
        <v>121</v>
      </c>
      <c r="C71" s="23">
        <v>219</v>
      </c>
      <c r="D71" s="23">
        <v>-139</v>
      </c>
      <c r="E71" s="23">
        <f t="shared" si="1"/>
        <v>80</v>
      </c>
    </row>
    <row r="72" spans="1:5" ht="105" customHeight="1">
      <c r="A72" s="29" t="s">
        <v>120</v>
      </c>
      <c r="B72" s="25" t="s">
        <v>119</v>
      </c>
      <c r="C72" s="23">
        <v>53145.1</v>
      </c>
      <c r="D72" s="23"/>
      <c r="E72" s="23">
        <f t="shared" si="1"/>
        <v>53145.1</v>
      </c>
    </row>
    <row r="73" spans="1:5" ht="254.25" customHeight="1">
      <c r="A73" s="29" t="s">
        <v>179</v>
      </c>
      <c r="B73" s="25" t="s">
        <v>178</v>
      </c>
      <c r="C73" s="23">
        <v>4419.4</v>
      </c>
      <c r="D73" s="23"/>
      <c r="E73" s="23">
        <f t="shared" si="1"/>
        <v>4419.4</v>
      </c>
    </row>
    <row r="74" spans="1:5" ht="39" customHeight="1">
      <c r="A74" s="29" t="s">
        <v>182</v>
      </c>
      <c r="B74" s="25" t="s">
        <v>160</v>
      </c>
      <c r="C74" s="23">
        <v>2266.77</v>
      </c>
      <c r="D74" s="23"/>
      <c r="E74" s="23">
        <f t="shared" si="1"/>
        <v>2266.77</v>
      </c>
    </row>
    <row r="75" spans="1:5" ht="92.25" customHeight="1">
      <c r="A75" s="29" t="s">
        <v>251</v>
      </c>
      <c r="B75" s="25" t="s">
        <v>250</v>
      </c>
      <c r="C75" s="23">
        <v>72.1</v>
      </c>
      <c r="D75" s="23"/>
      <c r="E75" s="23">
        <f t="shared" si="1"/>
        <v>72.1</v>
      </c>
    </row>
    <row r="76" spans="1:5" ht="57" customHeight="1">
      <c r="A76" s="29" t="s">
        <v>252</v>
      </c>
      <c r="B76" s="28" t="s">
        <v>183</v>
      </c>
      <c r="C76" s="23">
        <f>C77+C78</f>
        <v>6987</v>
      </c>
      <c r="D76" s="23"/>
      <c r="E76" s="23">
        <f>E77+E78</f>
        <v>6987</v>
      </c>
    </row>
    <row r="77" spans="1:5" ht="54.75" customHeight="1">
      <c r="A77" s="29" t="s">
        <v>180</v>
      </c>
      <c r="B77" s="28" t="s">
        <v>141</v>
      </c>
      <c r="C77" s="23">
        <v>6138</v>
      </c>
      <c r="D77" s="23"/>
      <c r="E77" s="23">
        <f aca="true" t="shared" si="2" ref="E77:E83">C77+D77</f>
        <v>6138</v>
      </c>
    </row>
    <row r="78" spans="1:5" ht="54" customHeight="1">
      <c r="A78" s="29" t="s">
        <v>181</v>
      </c>
      <c r="B78" s="28" t="s">
        <v>141</v>
      </c>
      <c r="C78" s="23">
        <v>849</v>
      </c>
      <c r="D78" s="23"/>
      <c r="E78" s="23">
        <f t="shared" si="2"/>
        <v>849</v>
      </c>
    </row>
    <row r="79" spans="1:5" ht="54" customHeight="1">
      <c r="A79" s="29" t="s">
        <v>226</v>
      </c>
      <c r="B79" s="28" t="s">
        <v>227</v>
      </c>
      <c r="C79" s="23">
        <v>1148.5</v>
      </c>
      <c r="D79" s="23"/>
      <c r="E79" s="23">
        <f t="shared" si="2"/>
        <v>1148.5</v>
      </c>
    </row>
    <row r="80" spans="1:5" ht="136.5" customHeight="1">
      <c r="A80" s="29" t="s">
        <v>242</v>
      </c>
      <c r="B80" s="28" t="s">
        <v>243</v>
      </c>
      <c r="C80" s="23">
        <v>2294.53</v>
      </c>
      <c r="D80" s="23"/>
      <c r="E80" s="23">
        <f t="shared" si="2"/>
        <v>2294.53</v>
      </c>
    </row>
    <row r="81" spans="1:5" ht="95.25" customHeight="1">
      <c r="A81" s="29" t="s">
        <v>255</v>
      </c>
      <c r="B81" s="37" t="s">
        <v>256</v>
      </c>
      <c r="C81" s="23">
        <v>3721.76</v>
      </c>
      <c r="D81" s="23"/>
      <c r="E81" s="23">
        <f t="shared" si="2"/>
        <v>3721.76</v>
      </c>
    </row>
    <row r="82" spans="1:5" ht="72" customHeight="1">
      <c r="A82" s="29" t="s">
        <v>285</v>
      </c>
      <c r="B82" s="37" t="s">
        <v>257</v>
      </c>
      <c r="C82" s="23">
        <v>300</v>
      </c>
      <c r="D82" s="23"/>
      <c r="E82" s="23">
        <f t="shared" si="2"/>
        <v>300</v>
      </c>
    </row>
    <row r="83" spans="1:5" ht="98.25" customHeight="1">
      <c r="A83" s="29" t="s">
        <v>185</v>
      </c>
      <c r="B83" s="28" t="s">
        <v>184</v>
      </c>
      <c r="C83" s="23">
        <v>5572.4</v>
      </c>
      <c r="D83" s="23">
        <v>-70.9</v>
      </c>
      <c r="E83" s="23">
        <f t="shared" si="2"/>
        <v>5501.5</v>
      </c>
    </row>
    <row r="84" spans="1:5" ht="42" customHeight="1">
      <c r="A84" s="29" t="s">
        <v>53</v>
      </c>
      <c r="B84" s="25" t="s">
        <v>34</v>
      </c>
      <c r="C84" s="23">
        <f>C85+C86+C87+C88+C123+C124+C125+C126</f>
        <v>1025493.5200000001</v>
      </c>
      <c r="D84" s="23">
        <f>D85+D86+D87+D88+D123+D124+D125+D126</f>
        <v>5551.74</v>
      </c>
      <c r="E84" s="23">
        <f>E85+E86+E87+E88+E123+E124+E125+E126</f>
        <v>1031045.2600000001</v>
      </c>
    </row>
    <row r="85" spans="1:5" ht="69" customHeight="1">
      <c r="A85" s="29" t="s">
        <v>228</v>
      </c>
      <c r="B85" s="28" t="s">
        <v>229</v>
      </c>
      <c r="C85" s="23">
        <v>9.54</v>
      </c>
      <c r="D85" s="31"/>
      <c r="E85" s="23">
        <f>C85+D85</f>
        <v>9.54</v>
      </c>
    </row>
    <row r="86" spans="1:5" ht="69" customHeight="1">
      <c r="A86" s="29" t="s">
        <v>258</v>
      </c>
      <c r="B86" s="25" t="s">
        <v>187</v>
      </c>
      <c r="C86" s="23">
        <f>165.6+270+201.61</f>
        <v>637.21</v>
      </c>
      <c r="D86" s="23"/>
      <c r="E86" s="23">
        <f>C86+D86</f>
        <v>637.21</v>
      </c>
    </row>
    <row r="87" spans="1:5" ht="66" customHeight="1">
      <c r="A87" s="29" t="s">
        <v>186</v>
      </c>
      <c r="B87" s="25" t="s">
        <v>187</v>
      </c>
      <c r="C87" s="23">
        <v>318.39</v>
      </c>
      <c r="D87" s="23"/>
      <c r="E87" s="23">
        <f>C87+D87</f>
        <v>318.39</v>
      </c>
    </row>
    <row r="88" spans="1:5" ht="55.5" customHeight="1">
      <c r="A88" s="29" t="s">
        <v>95</v>
      </c>
      <c r="B88" s="26" t="s">
        <v>1</v>
      </c>
      <c r="C88" s="23">
        <f>SUM(C89:C122)-C91-C113</f>
        <v>1016139.17</v>
      </c>
      <c r="D88" s="23">
        <f>SUM(D89:D122)-D91-D113</f>
        <v>5551.74</v>
      </c>
      <c r="E88" s="23">
        <f>SUM(E89:E122)-E91-E113</f>
        <v>1021690.91</v>
      </c>
    </row>
    <row r="89" spans="1:5" ht="133.5" customHeight="1">
      <c r="A89" s="29" t="s">
        <v>7</v>
      </c>
      <c r="B89" s="25" t="s">
        <v>143</v>
      </c>
      <c r="C89" s="23">
        <v>512127</v>
      </c>
      <c r="D89" s="23">
        <v>82.1</v>
      </c>
      <c r="E89" s="23">
        <f aca="true" t="shared" si="3" ref="E89:E126">C89+D89</f>
        <v>512209.1</v>
      </c>
    </row>
    <row r="90" spans="1:5" ht="105.75" customHeight="1">
      <c r="A90" s="29" t="s">
        <v>138</v>
      </c>
      <c r="B90" s="25" t="s">
        <v>149</v>
      </c>
      <c r="C90" s="23">
        <v>396829.6</v>
      </c>
      <c r="D90" s="23">
        <v>974.1</v>
      </c>
      <c r="E90" s="23">
        <f t="shared" si="3"/>
        <v>397803.69999999995</v>
      </c>
    </row>
    <row r="91" spans="1:5" ht="54" customHeight="1">
      <c r="A91" s="29"/>
      <c r="B91" s="25" t="s">
        <v>129</v>
      </c>
      <c r="C91" s="23">
        <f>C92+C93</f>
        <v>3147.9</v>
      </c>
      <c r="D91" s="23"/>
      <c r="E91" s="23">
        <f t="shared" si="3"/>
        <v>3147.9</v>
      </c>
    </row>
    <row r="92" spans="1:5" ht="56.25" customHeight="1">
      <c r="A92" s="29" t="s">
        <v>114</v>
      </c>
      <c r="B92" s="25" t="s">
        <v>131</v>
      </c>
      <c r="C92" s="23">
        <v>3095.9</v>
      </c>
      <c r="D92" s="23"/>
      <c r="E92" s="23">
        <f t="shared" si="3"/>
        <v>3095.9</v>
      </c>
    </row>
    <row r="93" spans="1:5" ht="87.75" customHeight="1">
      <c r="A93" s="29" t="s">
        <v>130</v>
      </c>
      <c r="B93" s="25" t="s">
        <v>150</v>
      </c>
      <c r="C93" s="23">
        <v>52</v>
      </c>
      <c r="D93" s="23"/>
      <c r="E93" s="23">
        <f t="shared" si="3"/>
        <v>52</v>
      </c>
    </row>
    <row r="94" spans="1:5" ht="78" customHeight="1">
      <c r="A94" s="29" t="s">
        <v>189</v>
      </c>
      <c r="B94" s="25" t="s">
        <v>162</v>
      </c>
      <c r="C94" s="23">
        <v>210.93</v>
      </c>
      <c r="D94" s="23">
        <v>234</v>
      </c>
      <c r="E94" s="23">
        <f t="shared" si="3"/>
        <v>444.93</v>
      </c>
    </row>
    <row r="95" spans="1:5" ht="78" customHeight="1">
      <c r="A95" s="29" t="s">
        <v>188</v>
      </c>
      <c r="B95" s="25" t="s">
        <v>162</v>
      </c>
      <c r="C95" s="23">
        <v>774.07</v>
      </c>
      <c r="D95" s="23"/>
      <c r="E95" s="23">
        <f t="shared" si="3"/>
        <v>774.07</v>
      </c>
    </row>
    <row r="96" spans="1:5" ht="73.5" customHeight="1">
      <c r="A96" s="29" t="s">
        <v>8</v>
      </c>
      <c r="B96" s="25" t="s">
        <v>88</v>
      </c>
      <c r="C96" s="23">
        <v>1062</v>
      </c>
      <c r="D96" s="23"/>
      <c r="E96" s="23">
        <f t="shared" si="3"/>
        <v>1062</v>
      </c>
    </row>
    <row r="97" spans="1:5" ht="137.25" customHeight="1">
      <c r="A97" s="29" t="s">
        <v>9</v>
      </c>
      <c r="B97" s="25" t="s">
        <v>5</v>
      </c>
      <c r="C97" s="23">
        <v>18</v>
      </c>
      <c r="D97" s="23"/>
      <c r="E97" s="23">
        <f t="shared" si="3"/>
        <v>18</v>
      </c>
    </row>
    <row r="98" spans="1:5" ht="108" customHeight="1">
      <c r="A98" s="29" t="s">
        <v>284</v>
      </c>
      <c r="B98" s="25" t="s">
        <v>122</v>
      </c>
      <c r="C98" s="23">
        <v>0.5</v>
      </c>
      <c r="D98" s="23"/>
      <c r="E98" s="23">
        <f t="shared" si="3"/>
        <v>0.5</v>
      </c>
    </row>
    <row r="99" spans="1:5" ht="81" customHeight="1">
      <c r="A99" s="29" t="s">
        <v>10</v>
      </c>
      <c r="B99" s="25" t="s">
        <v>89</v>
      </c>
      <c r="C99" s="23">
        <v>69.2</v>
      </c>
      <c r="D99" s="23"/>
      <c r="E99" s="23">
        <f t="shared" si="3"/>
        <v>69.2</v>
      </c>
    </row>
    <row r="100" spans="1:5" ht="92.25" customHeight="1">
      <c r="A100" s="29" t="s">
        <v>259</v>
      </c>
      <c r="B100" s="25" t="s">
        <v>124</v>
      </c>
      <c r="C100" s="23">
        <v>1067.06</v>
      </c>
      <c r="D100" s="23">
        <v>316.2</v>
      </c>
      <c r="E100" s="23">
        <f t="shared" si="3"/>
        <v>1383.26</v>
      </c>
    </row>
    <row r="101" spans="1:5" ht="87" customHeight="1">
      <c r="A101" s="29" t="s">
        <v>96</v>
      </c>
      <c r="B101" s="25" t="s">
        <v>124</v>
      </c>
      <c r="C101" s="23">
        <v>3552.94</v>
      </c>
      <c r="D101" s="23">
        <v>-316.2</v>
      </c>
      <c r="E101" s="23">
        <f t="shared" si="3"/>
        <v>3236.7400000000002</v>
      </c>
    </row>
    <row r="102" spans="1:5" ht="85.5" customHeight="1">
      <c r="A102" s="29" t="s">
        <v>97</v>
      </c>
      <c r="B102" s="25" t="s">
        <v>123</v>
      </c>
      <c r="C102" s="23">
        <v>308.6</v>
      </c>
      <c r="D102" s="23"/>
      <c r="E102" s="23">
        <f t="shared" si="3"/>
        <v>308.6</v>
      </c>
    </row>
    <row r="103" spans="1:5" ht="164.25" customHeight="1">
      <c r="A103" s="29" t="s">
        <v>260</v>
      </c>
      <c r="B103" s="25" t="s">
        <v>128</v>
      </c>
      <c r="C103" s="23">
        <f>9165.79-842+115.01</f>
        <v>8438.800000000001</v>
      </c>
      <c r="D103" s="23"/>
      <c r="E103" s="23">
        <f t="shared" si="3"/>
        <v>8438.800000000001</v>
      </c>
    </row>
    <row r="104" spans="1:5" ht="180" customHeight="1">
      <c r="A104" s="29" t="s">
        <v>190</v>
      </c>
      <c r="B104" s="25" t="s">
        <v>128</v>
      </c>
      <c r="C104" s="23">
        <v>14559.4</v>
      </c>
      <c r="D104" s="23"/>
      <c r="E104" s="23">
        <f t="shared" si="3"/>
        <v>14559.4</v>
      </c>
    </row>
    <row r="105" spans="1:5" ht="108" customHeight="1">
      <c r="A105" s="29" t="s">
        <v>261</v>
      </c>
      <c r="B105" s="26" t="s">
        <v>115</v>
      </c>
      <c r="C105" s="23">
        <f>1980.78+385+6.24</f>
        <v>2372.0199999999995</v>
      </c>
      <c r="D105" s="23"/>
      <c r="E105" s="23">
        <f t="shared" si="3"/>
        <v>2372.0199999999995</v>
      </c>
    </row>
    <row r="106" spans="1:5" ht="104.25" customHeight="1">
      <c r="A106" s="29" t="s">
        <v>191</v>
      </c>
      <c r="B106" s="26" t="s">
        <v>115</v>
      </c>
      <c r="C106" s="23">
        <v>4659.58</v>
      </c>
      <c r="D106" s="23"/>
      <c r="E106" s="23">
        <f t="shared" si="3"/>
        <v>4659.58</v>
      </c>
    </row>
    <row r="107" spans="1:5" ht="84" customHeight="1">
      <c r="A107" s="29" t="s">
        <v>11</v>
      </c>
      <c r="B107" s="25" t="s">
        <v>153</v>
      </c>
      <c r="C107" s="23">
        <v>63.2</v>
      </c>
      <c r="D107" s="23"/>
      <c r="E107" s="23">
        <f t="shared" si="3"/>
        <v>63.2</v>
      </c>
    </row>
    <row r="108" spans="1:5" ht="72" customHeight="1">
      <c r="A108" s="29" t="s">
        <v>151</v>
      </c>
      <c r="B108" s="25" t="s">
        <v>154</v>
      </c>
      <c r="C108" s="23">
        <v>584.11</v>
      </c>
      <c r="D108" s="23">
        <v>87.74</v>
      </c>
      <c r="E108" s="23">
        <f t="shared" si="3"/>
        <v>671.85</v>
      </c>
    </row>
    <row r="109" spans="1:5" ht="150" customHeight="1">
      <c r="A109" s="29" t="s">
        <v>152</v>
      </c>
      <c r="B109" s="25" t="s">
        <v>158</v>
      </c>
      <c r="C109" s="23">
        <v>0</v>
      </c>
      <c r="D109" s="23"/>
      <c r="E109" s="23">
        <f t="shared" si="3"/>
        <v>0</v>
      </c>
    </row>
    <row r="110" spans="1:5" ht="92.25" customHeight="1">
      <c r="A110" s="29" t="s">
        <v>164</v>
      </c>
      <c r="B110" s="25" t="s">
        <v>144</v>
      </c>
      <c r="C110" s="23">
        <v>0</v>
      </c>
      <c r="D110" s="23"/>
      <c r="E110" s="23">
        <f t="shared" si="3"/>
        <v>0</v>
      </c>
    </row>
    <row r="111" spans="1:5" ht="228.75" customHeight="1">
      <c r="A111" s="29" t="s">
        <v>12</v>
      </c>
      <c r="B111" s="25" t="s">
        <v>220</v>
      </c>
      <c r="C111" s="23">
        <v>923.96</v>
      </c>
      <c r="D111" s="23"/>
      <c r="E111" s="23">
        <f t="shared" si="3"/>
        <v>923.96</v>
      </c>
    </row>
    <row r="112" spans="1:5" ht="86.25" customHeight="1">
      <c r="A112" s="29" t="s">
        <v>13</v>
      </c>
      <c r="B112" s="25" t="s">
        <v>125</v>
      </c>
      <c r="C112" s="23">
        <v>1.8</v>
      </c>
      <c r="D112" s="23"/>
      <c r="E112" s="23">
        <f t="shared" si="3"/>
        <v>1.8</v>
      </c>
    </row>
    <row r="113" spans="1:5" ht="72.75" customHeight="1">
      <c r="A113" s="29" t="s">
        <v>81</v>
      </c>
      <c r="B113" s="25" t="s">
        <v>155</v>
      </c>
      <c r="C113" s="23">
        <v>949.8</v>
      </c>
      <c r="D113" s="23"/>
      <c r="E113" s="23">
        <f t="shared" si="3"/>
        <v>949.8</v>
      </c>
    </row>
    <row r="114" spans="1:5" ht="89.25" customHeight="1" outlineLevel="1">
      <c r="A114" s="29" t="s">
        <v>93</v>
      </c>
      <c r="B114" s="25" t="s">
        <v>210</v>
      </c>
      <c r="C114" s="23">
        <v>474.9</v>
      </c>
      <c r="D114" s="23"/>
      <c r="E114" s="23">
        <f t="shared" si="3"/>
        <v>474.9</v>
      </c>
    </row>
    <row r="115" spans="1:5" ht="96.75" customHeight="1" outlineLevel="1">
      <c r="A115" s="29" t="s">
        <v>94</v>
      </c>
      <c r="B115" s="25" t="s">
        <v>210</v>
      </c>
      <c r="C115" s="23">
        <v>474.9</v>
      </c>
      <c r="D115" s="23"/>
      <c r="E115" s="23">
        <f t="shared" si="3"/>
        <v>474.9</v>
      </c>
    </row>
    <row r="116" spans="1:5" ht="113.25" customHeight="1">
      <c r="A116" s="29" t="s">
        <v>102</v>
      </c>
      <c r="B116" s="25" t="s">
        <v>126</v>
      </c>
      <c r="C116" s="23">
        <v>19553</v>
      </c>
      <c r="D116" s="23"/>
      <c r="E116" s="23">
        <f t="shared" si="3"/>
        <v>19553</v>
      </c>
    </row>
    <row r="117" spans="1:5" ht="120" customHeight="1">
      <c r="A117" s="29" t="s">
        <v>192</v>
      </c>
      <c r="B117" s="25" t="s">
        <v>193</v>
      </c>
      <c r="C117" s="23">
        <v>14368.3</v>
      </c>
      <c r="D117" s="23"/>
      <c r="E117" s="23">
        <f t="shared" si="3"/>
        <v>14368.3</v>
      </c>
    </row>
    <row r="118" spans="1:5" ht="39" customHeight="1">
      <c r="A118" s="29" t="s">
        <v>262</v>
      </c>
      <c r="B118" s="37" t="s">
        <v>263</v>
      </c>
      <c r="C118" s="23">
        <v>7000</v>
      </c>
      <c r="D118" s="23"/>
      <c r="E118" s="23">
        <f t="shared" si="3"/>
        <v>7000</v>
      </c>
    </row>
    <row r="119" spans="1:5" ht="189" customHeight="1">
      <c r="A119" s="29" t="s">
        <v>139</v>
      </c>
      <c r="B119" s="25" t="s">
        <v>156</v>
      </c>
      <c r="C119" s="23">
        <v>283.4</v>
      </c>
      <c r="D119" s="23"/>
      <c r="E119" s="23">
        <f t="shared" si="3"/>
        <v>283.4</v>
      </c>
    </row>
    <row r="120" spans="1:5" ht="78" customHeight="1">
      <c r="A120" s="29" t="s">
        <v>134</v>
      </c>
      <c r="B120" s="25" t="s">
        <v>145</v>
      </c>
      <c r="C120" s="23">
        <v>0</v>
      </c>
      <c r="D120" s="23"/>
      <c r="E120" s="23">
        <f t="shared" si="3"/>
        <v>0</v>
      </c>
    </row>
    <row r="121" spans="1:5" ht="229.5" customHeight="1">
      <c r="A121" s="29" t="s">
        <v>135</v>
      </c>
      <c r="B121" s="25" t="s">
        <v>127</v>
      </c>
      <c r="C121" s="23">
        <v>22712.1</v>
      </c>
      <c r="D121" s="23">
        <v>4173.8</v>
      </c>
      <c r="E121" s="23">
        <f t="shared" si="3"/>
        <v>26885.899999999998</v>
      </c>
    </row>
    <row r="122" spans="1:5" ht="51" customHeight="1">
      <c r="A122" s="29" t="s">
        <v>136</v>
      </c>
      <c r="B122" s="25" t="s">
        <v>116</v>
      </c>
      <c r="C122" s="23">
        <v>501.9</v>
      </c>
      <c r="D122" s="23"/>
      <c r="E122" s="23">
        <f t="shared" si="3"/>
        <v>501.9</v>
      </c>
    </row>
    <row r="123" spans="1:5" ht="174" customHeight="1">
      <c r="A123" s="29" t="s">
        <v>14</v>
      </c>
      <c r="B123" s="25" t="s">
        <v>128</v>
      </c>
      <c r="C123" s="23">
        <v>0</v>
      </c>
      <c r="D123" s="23"/>
      <c r="E123" s="23">
        <f t="shared" si="3"/>
        <v>0</v>
      </c>
    </row>
    <row r="124" spans="1:5" ht="111" customHeight="1">
      <c r="A124" s="29" t="s">
        <v>15</v>
      </c>
      <c r="B124" s="26" t="s">
        <v>115</v>
      </c>
      <c r="C124" s="23">
        <v>0</v>
      </c>
      <c r="D124" s="23"/>
      <c r="E124" s="23">
        <f t="shared" si="3"/>
        <v>0</v>
      </c>
    </row>
    <row r="125" spans="1:5" ht="108.75" customHeight="1">
      <c r="A125" s="29" t="s">
        <v>230</v>
      </c>
      <c r="B125" s="25" t="s">
        <v>207</v>
      </c>
      <c r="C125" s="23">
        <v>6969.42</v>
      </c>
      <c r="D125" s="23"/>
      <c r="E125" s="23">
        <f t="shared" si="3"/>
        <v>6969.42</v>
      </c>
    </row>
    <row r="126" spans="1:5" ht="66.75" customHeight="1">
      <c r="A126" s="29" t="s">
        <v>231</v>
      </c>
      <c r="B126" s="26" t="s">
        <v>206</v>
      </c>
      <c r="C126" s="23">
        <v>1419.79</v>
      </c>
      <c r="D126" s="23"/>
      <c r="E126" s="23">
        <f t="shared" si="3"/>
        <v>1419.79</v>
      </c>
    </row>
    <row r="127" spans="1:5" ht="26.25" customHeight="1">
      <c r="A127" s="29" t="s">
        <v>20</v>
      </c>
      <c r="B127" s="25" t="s">
        <v>54</v>
      </c>
      <c r="C127" s="23">
        <f>SUM(C128:C144)</f>
        <v>283987.97</v>
      </c>
      <c r="D127" s="23">
        <f>SUM(D128:D145)</f>
        <v>2278.66</v>
      </c>
      <c r="E127" s="23">
        <f>SUM(E128:E145)</f>
        <v>286266.62999999995</v>
      </c>
    </row>
    <row r="128" spans="1:5" ht="70.5" customHeight="1">
      <c r="A128" s="29" t="s">
        <v>163</v>
      </c>
      <c r="B128" s="25" t="s">
        <v>90</v>
      </c>
      <c r="C128" s="23">
        <v>0</v>
      </c>
      <c r="D128" s="23"/>
      <c r="E128" s="23">
        <f aca="true" t="shared" si="4" ref="E128:E147">C128+D128</f>
        <v>0</v>
      </c>
    </row>
    <row r="129" spans="1:5" ht="107.25" customHeight="1">
      <c r="A129" s="29" t="s">
        <v>264</v>
      </c>
      <c r="B129" s="37" t="s">
        <v>265</v>
      </c>
      <c r="C129" s="23">
        <v>3.43</v>
      </c>
      <c r="D129" s="23"/>
      <c r="E129" s="23">
        <f t="shared" si="4"/>
        <v>3.43</v>
      </c>
    </row>
    <row r="130" spans="1:5" ht="39" customHeight="1">
      <c r="A130" s="29" t="s">
        <v>205</v>
      </c>
      <c r="B130" s="25" t="s">
        <v>167</v>
      </c>
      <c r="C130" s="23">
        <v>597.1</v>
      </c>
      <c r="D130" s="23"/>
      <c r="E130" s="23">
        <f t="shared" si="4"/>
        <v>597.1</v>
      </c>
    </row>
    <row r="131" spans="1:5" ht="60" customHeight="1">
      <c r="A131" s="29" t="s">
        <v>221</v>
      </c>
      <c r="B131" s="25" t="s">
        <v>222</v>
      </c>
      <c r="C131" s="23">
        <v>340.48</v>
      </c>
      <c r="D131" s="23"/>
      <c r="E131" s="23">
        <f t="shared" si="4"/>
        <v>340.48</v>
      </c>
    </row>
    <row r="132" spans="1:5" ht="51" customHeight="1">
      <c r="A132" s="29" t="s">
        <v>223</v>
      </c>
      <c r="B132" s="25" t="s">
        <v>222</v>
      </c>
      <c r="C132" s="23">
        <v>701.08</v>
      </c>
      <c r="D132" s="23">
        <f>64+272.02</f>
        <v>336.02</v>
      </c>
      <c r="E132" s="23">
        <f t="shared" si="4"/>
        <v>1037.1</v>
      </c>
    </row>
    <row r="133" spans="1:5" ht="56.25" customHeight="1">
      <c r="A133" s="29" t="s">
        <v>224</v>
      </c>
      <c r="B133" s="25" t="s">
        <v>222</v>
      </c>
      <c r="C133" s="23">
        <v>682.52</v>
      </c>
      <c r="D133" s="23">
        <f>90+56.64</f>
        <v>146.64</v>
      </c>
      <c r="E133" s="23">
        <f t="shared" si="4"/>
        <v>829.16</v>
      </c>
    </row>
    <row r="134" spans="1:5" ht="98.25" customHeight="1">
      <c r="A134" s="29" t="s">
        <v>204</v>
      </c>
      <c r="B134" s="25" t="s">
        <v>137</v>
      </c>
      <c r="C134" s="23">
        <v>1622.8</v>
      </c>
      <c r="D134" s="23"/>
      <c r="E134" s="23">
        <f t="shared" si="4"/>
        <v>1622.8</v>
      </c>
    </row>
    <row r="135" spans="1:5" ht="231.75" customHeight="1">
      <c r="A135" s="29" t="s">
        <v>201</v>
      </c>
      <c r="B135" s="26" t="s">
        <v>117</v>
      </c>
      <c r="C135" s="23">
        <v>1400</v>
      </c>
      <c r="D135" s="23"/>
      <c r="E135" s="23">
        <f t="shared" si="4"/>
        <v>1400</v>
      </c>
    </row>
    <row r="136" spans="1:5" ht="69" customHeight="1">
      <c r="A136" s="29" t="s">
        <v>202</v>
      </c>
      <c r="B136" s="26" t="s">
        <v>203</v>
      </c>
      <c r="C136" s="23">
        <v>28423.6</v>
      </c>
      <c r="D136" s="23"/>
      <c r="E136" s="23">
        <f t="shared" si="4"/>
        <v>28423.6</v>
      </c>
    </row>
    <row r="137" spans="1:5" ht="75.75" customHeight="1">
      <c r="A137" s="29" t="s">
        <v>200</v>
      </c>
      <c r="B137" s="26" t="s">
        <v>157</v>
      </c>
      <c r="C137" s="23">
        <v>672</v>
      </c>
      <c r="D137" s="23">
        <v>157</v>
      </c>
      <c r="E137" s="23">
        <f t="shared" si="4"/>
        <v>829</v>
      </c>
    </row>
    <row r="138" spans="1:5" ht="45.75" customHeight="1">
      <c r="A138" s="29" t="s">
        <v>232</v>
      </c>
      <c r="B138" s="26" t="s">
        <v>233</v>
      </c>
      <c r="C138" s="23">
        <v>325</v>
      </c>
      <c r="D138" s="23"/>
      <c r="E138" s="23">
        <f t="shared" si="4"/>
        <v>325</v>
      </c>
    </row>
    <row r="139" spans="1:5" ht="48.75" customHeight="1">
      <c r="A139" s="29" t="s">
        <v>266</v>
      </c>
      <c r="B139" s="37" t="s">
        <v>267</v>
      </c>
      <c r="C139" s="23">
        <v>2037.96</v>
      </c>
      <c r="D139" s="23"/>
      <c r="E139" s="23">
        <f t="shared" si="4"/>
        <v>2037.96</v>
      </c>
    </row>
    <row r="140" spans="1:5" ht="84.75" customHeight="1">
      <c r="A140" s="29" t="s">
        <v>197</v>
      </c>
      <c r="B140" s="26" t="s">
        <v>194</v>
      </c>
      <c r="C140" s="23">
        <v>112</v>
      </c>
      <c r="D140" s="23"/>
      <c r="E140" s="23">
        <f t="shared" si="4"/>
        <v>112</v>
      </c>
    </row>
    <row r="141" spans="1:5" ht="109.5" customHeight="1">
      <c r="A141" s="29" t="s">
        <v>198</v>
      </c>
      <c r="B141" s="26" t="s">
        <v>195</v>
      </c>
      <c r="C141" s="23">
        <v>105757</v>
      </c>
      <c r="D141" s="23">
        <v>-1484.7</v>
      </c>
      <c r="E141" s="23">
        <f t="shared" si="4"/>
        <v>104272.3</v>
      </c>
    </row>
    <row r="142" spans="1:5" ht="108" customHeight="1">
      <c r="A142" s="29" t="s">
        <v>199</v>
      </c>
      <c r="B142" s="26" t="s">
        <v>196</v>
      </c>
      <c r="C142" s="23">
        <v>52313</v>
      </c>
      <c r="D142" s="23">
        <v>-251.1</v>
      </c>
      <c r="E142" s="23">
        <f t="shared" si="4"/>
        <v>52061.9</v>
      </c>
    </row>
    <row r="143" spans="1:5" ht="141" customHeight="1">
      <c r="A143" s="29" t="s">
        <v>272</v>
      </c>
      <c r="B143" s="25" t="s">
        <v>271</v>
      </c>
      <c r="C143" s="23">
        <v>29000</v>
      </c>
      <c r="D143" s="23"/>
      <c r="E143" s="23">
        <f t="shared" si="4"/>
        <v>29000</v>
      </c>
    </row>
    <row r="144" spans="1:5" ht="148.5" customHeight="1">
      <c r="A144" s="29" t="s">
        <v>273</v>
      </c>
      <c r="B144" s="25" t="s">
        <v>271</v>
      </c>
      <c r="C144" s="23">
        <v>60000</v>
      </c>
      <c r="D144" s="23"/>
      <c r="E144" s="23">
        <f t="shared" si="4"/>
        <v>60000</v>
      </c>
    </row>
    <row r="145" spans="1:5" ht="81" customHeight="1">
      <c r="A145" s="29" t="s">
        <v>279</v>
      </c>
      <c r="B145" s="25" t="s">
        <v>280</v>
      </c>
      <c r="C145" s="23"/>
      <c r="D145" s="23">
        <v>3374.8</v>
      </c>
      <c r="E145" s="23">
        <f t="shared" si="4"/>
        <v>3374.8</v>
      </c>
    </row>
    <row r="146" spans="1:5" ht="27.75" customHeight="1">
      <c r="A146" s="29" t="s">
        <v>276</v>
      </c>
      <c r="B146" s="25" t="s">
        <v>275</v>
      </c>
      <c r="C146" s="23">
        <f>C147</f>
        <v>300</v>
      </c>
      <c r="D146" s="23">
        <f>D147</f>
        <v>0</v>
      </c>
      <c r="E146" s="23">
        <f t="shared" si="4"/>
        <v>300</v>
      </c>
    </row>
    <row r="147" spans="1:5" ht="39.75" customHeight="1">
      <c r="A147" s="29" t="s">
        <v>277</v>
      </c>
      <c r="B147" s="25" t="s">
        <v>274</v>
      </c>
      <c r="C147" s="23">
        <v>300</v>
      </c>
      <c r="D147" s="23"/>
      <c r="E147" s="23">
        <f t="shared" si="4"/>
        <v>300</v>
      </c>
    </row>
    <row r="148" spans="1:5" ht="53.25" customHeight="1">
      <c r="A148" s="29" t="s">
        <v>238</v>
      </c>
      <c r="B148" s="25" t="s">
        <v>239</v>
      </c>
      <c r="C148" s="23">
        <f>C150</f>
        <v>5868.11</v>
      </c>
      <c r="D148" s="23">
        <f>D150+D149</f>
        <v>68.22999999999999</v>
      </c>
      <c r="E148" s="23">
        <f>E150+E149</f>
        <v>5936.34</v>
      </c>
    </row>
    <row r="149" spans="1:5" ht="53.25" customHeight="1">
      <c r="A149" s="29" t="s">
        <v>281</v>
      </c>
      <c r="B149" s="25" t="s">
        <v>282</v>
      </c>
      <c r="C149" s="23"/>
      <c r="D149" s="23">
        <v>42.05</v>
      </c>
      <c r="E149" s="23">
        <f>C149+D149</f>
        <v>42.05</v>
      </c>
    </row>
    <row r="150" spans="1:5" ht="53.25" customHeight="1">
      <c r="A150" s="29" t="s">
        <v>240</v>
      </c>
      <c r="B150" s="25" t="s">
        <v>241</v>
      </c>
      <c r="C150" s="23">
        <f>4635.07+1233.04</f>
        <v>5868.11</v>
      </c>
      <c r="D150" s="23">
        <v>26.18</v>
      </c>
      <c r="E150" s="23">
        <f>C150+D150</f>
        <v>5894.29</v>
      </c>
    </row>
    <row r="151" spans="1:5" ht="52.5" customHeight="1">
      <c r="A151" s="29" t="s">
        <v>211</v>
      </c>
      <c r="B151" s="26" t="s">
        <v>212</v>
      </c>
      <c r="C151" s="23">
        <f>SUM(C152:C156)</f>
        <v>-4095.6</v>
      </c>
      <c r="D151" s="23">
        <f>SUM(D152:D156)</f>
        <v>-68.22999999999999</v>
      </c>
      <c r="E151" s="23">
        <f>SUM(E152:E156)</f>
        <v>-4163.83</v>
      </c>
    </row>
    <row r="152" spans="1:5" ht="72.75" customHeight="1">
      <c r="A152" s="29" t="s">
        <v>213</v>
      </c>
      <c r="B152" s="26" t="s">
        <v>214</v>
      </c>
      <c r="C152" s="23">
        <v>-1676.76</v>
      </c>
      <c r="D152" s="23"/>
      <c r="E152" s="23">
        <f>C152+D152</f>
        <v>-1676.76</v>
      </c>
    </row>
    <row r="153" spans="1:5" ht="77.25" customHeight="1">
      <c r="A153" s="29" t="s">
        <v>215</v>
      </c>
      <c r="B153" s="26" t="s">
        <v>214</v>
      </c>
      <c r="C153" s="23">
        <v>-769.05</v>
      </c>
      <c r="D153" s="23">
        <v>-20.73</v>
      </c>
      <c r="E153" s="23">
        <f>C153+D153</f>
        <v>-789.78</v>
      </c>
    </row>
    <row r="154" spans="1:5" ht="67.5" customHeight="1">
      <c r="A154" s="29" t="s">
        <v>218</v>
      </c>
      <c r="B154" s="26" t="s">
        <v>214</v>
      </c>
      <c r="C154" s="23">
        <v>-0.06</v>
      </c>
      <c r="D154" s="23"/>
      <c r="E154" s="23">
        <f>C154+D154</f>
        <v>-0.06</v>
      </c>
    </row>
    <row r="155" spans="1:5" ht="77.25" customHeight="1">
      <c r="A155" s="29" t="s">
        <v>216</v>
      </c>
      <c r="B155" s="26" t="s">
        <v>214</v>
      </c>
      <c r="C155" s="23">
        <v>-319.67</v>
      </c>
      <c r="D155" s="23">
        <v>-44.87</v>
      </c>
      <c r="E155" s="23">
        <f>C155+D155</f>
        <v>-364.54</v>
      </c>
    </row>
    <row r="156" spans="1:5" ht="77.25" customHeight="1">
      <c r="A156" s="29" t="s">
        <v>217</v>
      </c>
      <c r="B156" s="26" t="s">
        <v>214</v>
      </c>
      <c r="C156" s="23">
        <v>-1330.06</v>
      </c>
      <c r="D156" s="23">
        <v>-2.63</v>
      </c>
      <c r="E156" s="23">
        <f>C156+D156</f>
        <v>-1332.69</v>
      </c>
    </row>
    <row r="157" spans="1:5" s="14" customFormat="1" ht="24" customHeight="1">
      <c r="A157" s="43" t="s">
        <v>55</v>
      </c>
      <c r="B157" s="43"/>
      <c r="C157" s="23">
        <f>C9+C49</f>
        <v>3976387.6999999997</v>
      </c>
      <c r="D157" s="23">
        <f>D9+D49</f>
        <v>6690.929999999999</v>
      </c>
      <c r="E157" s="36" t="s">
        <v>283</v>
      </c>
    </row>
    <row r="158" spans="1:5" s="14" customFormat="1" ht="24" customHeight="1">
      <c r="A158" s="41"/>
      <c r="B158" s="41"/>
      <c r="C158" s="7"/>
      <c r="D158" s="7"/>
      <c r="E158" s="7"/>
    </row>
    <row r="159" spans="1:5" s="14" customFormat="1" ht="27" customHeight="1">
      <c r="A159" s="15"/>
      <c r="B159" s="15"/>
      <c r="C159" s="7"/>
      <c r="D159" s="7"/>
      <c r="E159" s="38"/>
    </row>
    <row r="160" spans="2:5" s="14" customFormat="1" ht="27" customHeight="1">
      <c r="B160" s="15"/>
      <c r="C160" s="40"/>
      <c r="D160" s="7"/>
      <c r="E160" s="40" t="s">
        <v>278</v>
      </c>
    </row>
    <row r="161" spans="2:5" s="14" customFormat="1" ht="12.75" customHeight="1">
      <c r="B161" s="15"/>
      <c r="C161" s="38"/>
      <c r="D161" s="7"/>
      <c r="E161" s="38"/>
    </row>
    <row r="162" spans="2:5" s="14" customFormat="1" ht="15.75">
      <c r="B162" s="17"/>
      <c r="C162" s="4"/>
      <c r="D162" s="4"/>
      <c r="E162" s="4"/>
    </row>
    <row r="163" spans="1:5" s="14" customFormat="1" ht="15.75">
      <c r="A163" s="16"/>
      <c r="B163" s="17"/>
      <c r="C163" s="4"/>
      <c r="D163" s="4"/>
      <c r="E163" s="4"/>
    </row>
    <row r="192" ht="15.75">
      <c r="A192" s="39"/>
    </row>
    <row r="193" ht="15.75">
      <c r="A193" s="39"/>
    </row>
  </sheetData>
  <sheetProtection/>
  <mergeCells count="4">
    <mergeCell ref="A157:B157"/>
    <mergeCell ref="C1:E1"/>
    <mergeCell ref="C2:E2"/>
    <mergeCell ref="C3:E3"/>
  </mergeCells>
  <printOptions/>
  <pageMargins left="0.7874015748031497" right="0.5905511811023623" top="0.5905511811023623" bottom="0.5905511811023623" header="0.31496062992125984" footer="0"/>
  <pageSetup firstPageNumber="2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Orlova_n</cp:lastModifiedBy>
  <cp:lastPrinted>2015-12-11T09:50:40Z</cp:lastPrinted>
  <dcterms:created xsi:type="dcterms:W3CDTF">2008-12-23T03:53:18Z</dcterms:created>
  <dcterms:modified xsi:type="dcterms:W3CDTF">2015-12-29T03:32:49Z</dcterms:modified>
  <cp:category/>
  <cp:version/>
  <cp:contentType/>
  <cp:contentStatus/>
</cp:coreProperties>
</file>